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afés Especiales 2018\8. Componente B\B.1.1\Adecuaciones\Adecuaciones Laboratorio UT\Anexos\Anexo C - APU_CantidadesObra\"/>
    </mc:Choice>
  </mc:AlternateContent>
  <xr:revisionPtr revIDLastSave="0" documentId="13_ncr:1_{632EF004-4829-4AA5-BA7A-1E5D428D96E3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Precio Unitario Fijo - AIU" sheetId="3" state="hidden" r:id="rId1"/>
    <sheet name="OBRA CIVIL" sheetId="4" r:id="rId2"/>
  </sheets>
  <definedNames>
    <definedName name="_xlnm._FilterDatabase" localSheetId="1" hidden="1">'OBRA CIVIL'!#REF!</definedName>
    <definedName name="_xlnm._FilterDatabase" localSheetId="0" hidden="1">'Precio Unitario Fijo - AIU'!$G$34:$G$284</definedName>
    <definedName name="_xlnm.Print_Area" localSheetId="1">'OBRA CIVIL'!$A$1:$D$91</definedName>
    <definedName name="_xlnm.Print_Area" localSheetId="0">'Precio Unitario Fijo - AIU'!$A$1:$G$284</definedName>
    <definedName name="_xlnm.Print_Titles" localSheetId="1">'OBRA CIVIL'!$3:$4</definedName>
    <definedName name="_xlnm.Print_Titles" localSheetId="0">'Precio Unitario Fijo - AIU'!$33:$34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6" i="4" l="1"/>
  <c r="A87" i="4" s="1"/>
  <c r="A88" i="4" s="1"/>
  <c r="A89" i="4" s="1"/>
  <c r="A65" i="4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44" i="4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17" i="4" l="1"/>
  <c r="A18" i="4" s="1"/>
  <c r="A19" i="4" s="1"/>
  <c r="A33" i="4"/>
  <c r="A34" i="4" s="1"/>
  <c r="A35" i="4" s="1"/>
  <c r="A36" i="4" s="1"/>
  <c r="A37" i="4" s="1"/>
  <c r="A38" i="4" s="1"/>
  <c r="A6" i="4"/>
  <c r="A7" i="4" s="1"/>
  <c r="A8" i="4" s="1"/>
  <c r="A9" i="4" s="1"/>
  <c r="A10" i="4" s="1"/>
  <c r="A11" i="4" s="1"/>
  <c r="A12" i="4" s="1"/>
  <c r="A13" i="4" s="1"/>
  <c r="A25" i="4"/>
  <c r="A26" i="4" s="1"/>
  <c r="A27" i="4" s="1"/>
  <c r="A28" i="4" s="1"/>
  <c r="A29" i="4" s="1"/>
  <c r="A30" i="4" s="1"/>
  <c r="A31" i="4" s="1"/>
  <c r="F217" i="3"/>
  <c r="F86" i="3"/>
  <c r="F87" i="3"/>
  <c r="F260" i="3"/>
  <c r="F259" i="3"/>
  <c r="F258" i="3"/>
  <c r="F257" i="3"/>
  <c r="A257" i="3"/>
  <c r="A258" i="3"/>
  <c r="A259" i="3" s="1"/>
  <c r="A260" i="3" s="1"/>
  <c r="F255" i="3"/>
  <c r="A255" i="3"/>
  <c r="F253" i="3"/>
  <c r="F252" i="3"/>
  <c r="A252" i="3"/>
  <c r="A253" i="3"/>
  <c r="F215" i="3"/>
  <c r="F216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A227" i="3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F225" i="3"/>
  <c r="A225" i="3"/>
  <c r="F223" i="3"/>
  <c r="F222" i="3"/>
  <c r="F221" i="3"/>
  <c r="F220" i="3"/>
  <c r="F219" i="3"/>
  <c r="A219" i="3"/>
  <c r="A220" i="3" s="1"/>
  <c r="A221" i="3" s="1"/>
  <c r="A222" i="3" s="1"/>
  <c r="A223" i="3" s="1"/>
  <c r="F214" i="3"/>
  <c r="F213" i="3"/>
  <c r="F212" i="3"/>
  <c r="F211" i="3"/>
  <c r="F210" i="3"/>
  <c r="F209" i="3"/>
  <c r="F208" i="3"/>
  <c r="F207" i="3"/>
  <c r="A207" i="3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F80" i="3"/>
  <c r="F81" i="3"/>
  <c r="F82" i="3"/>
  <c r="F83" i="3"/>
  <c r="F84" i="3"/>
  <c r="F85" i="3"/>
  <c r="F64" i="3"/>
  <c r="F65" i="3"/>
  <c r="F66" i="3"/>
  <c r="F37" i="3"/>
  <c r="F36" i="3"/>
  <c r="A36" i="3"/>
  <c r="A37" i="3" s="1"/>
  <c r="F201" i="3"/>
  <c r="F202" i="3"/>
  <c r="F203" i="3"/>
  <c r="F204" i="3"/>
  <c r="F205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A178" i="3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A154" i="3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A136" i="3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A112" i="3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F110" i="3"/>
  <c r="F109" i="3"/>
  <c r="F108" i="3"/>
  <c r="F107" i="3"/>
  <c r="F106" i="3"/>
  <c r="F105" i="3"/>
  <c r="F104" i="3"/>
  <c r="F103" i="3"/>
  <c r="F102" i="3"/>
  <c r="F101" i="3"/>
  <c r="F100" i="3"/>
  <c r="A100" i="3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F78" i="3"/>
  <c r="F79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D267" i="3"/>
  <c r="D271" i="3"/>
  <c r="C21" i="3"/>
  <c r="F98" i="3"/>
  <c r="F97" i="3"/>
  <c r="F96" i="3"/>
  <c r="F95" i="3"/>
  <c r="F94" i="3"/>
  <c r="F93" i="3"/>
  <c r="F92" i="3"/>
  <c r="F91" i="3"/>
  <c r="F90" i="3"/>
  <c r="F89" i="3"/>
  <c r="A89" i="3"/>
  <c r="A90" i="3" s="1"/>
  <c r="A91" i="3" s="1"/>
  <c r="A92" i="3" s="1"/>
  <c r="A93" i="3" s="1"/>
  <c r="A94" i="3" s="1"/>
  <c r="A95" i="3" s="1"/>
  <c r="A96" i="3" s="1"/>
  <c r="A97" i="3" s="1"/>
  <c r="A98" i="3" s="1"/>
  <c r="F77" i="3"/>
  <c r="F76" i="3"/>
  <c r="F75" i="3"/>
  <c r="F74" i="3"/>
  <c r="F73" i="3"/>
  <c r="F72" i="3"/>
  <c r="F71" i="3"/>
  <c r="F70" i="3"/>
  <c r="F69" i="3"/>
  <c r="F68" i="3"/>
  <c r="A68" i="3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F63" i="3"/>
  <c r="F40" i="3"/>
  <c r="F39" i="3"/>
  <c r="A39" i="3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F99" i="3" l="1"/>
  <c r="F88" i="3"/>
  <c r="F177" i="3"/>
  <c r="F38" i="3"/>
  <c r="F111" i="3"/>
  <c r="F226" i="3"/>
  <c r="F153" i="3"/>
  <c r="F67" i="3"/>
  <c r="F263" i="3" l="1"/>
  <c r="F264" i="3" s="1"/>
  <c r="F266" i="3" s="1"/>
  <c r="F35" i="3"/>
  <c r="F269" i="3" l="1"/>
  <c r="F271" i="3"/>
  <c r="F270" i="3"/>
  <c r="F268" i="3"/>
  <c r="F267" i="3" l="1"/>
  <c r="F273" i="3" l="1"/>
  <c r="F274" i="3" l="1"/>
  <c r="C31" i="3"/>
  <c r="F275" i="3"/>
  <c r="F256" i="3" s="1"/>
  <c r="F254" i="3" s="1"/>
  <c r="F251" i="3" s="1"/>
  <c r="F224" i="3" s="1"/>
  <c r="F218" i="3" s="1"/>
  <c r="F206" i="3" s="1"/>
  <c r="F135" i="3" s="1"/>
  <c r="E27" i="3" l="1"/>
  <c r="E25" i="3"/>
  <c r="E24" i="3"/>
  <c r="E28" i="3"/>
  <c r="E2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alts4839</author>
  </authors>
  <commentList>
    <comment ref="D6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alts4839:</t>
        </r>
        <r>
          <rPr>
            <sz val="8"/>
            <color indexed="81"/>
            <rFont val="Tahoma"/>
            <family val="2"/>
          </rPr>
          <t xml:space="preserve">
ReGional-ProYecTo-PreSupuesto-Consecutivo</t>
        </r>
      </text>
    </comment>
    <comment ref="A14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alts4839:</t>
        </r>
        <r>
          <rPr>
            <sz val="8"/>
            <color indexed="81"/>
            <rFont val="Tahoma"/>
            <family val="2"/>
          </rPr>
          <t xml:space="preserve">
OBRA CIVIL ESTRUCTURA - OBRA CIVIL ACABADOS - SISTEMA ELÉCTRICO - SISTEMA DE AIRE ACONDICIONADO - SISTEMA HIDROSANITARIO -  SISTEMA DE AUDIO Y VÍDEO - SISTEMA DE VOZ Y DATOS - SISTEMA DE SEGURIDAD </t>
        </r>
      </text>
    </comment>
  </commentList>
</comments>
</file>

<file path=xl/sharedStrings.xml><?xml version="1.0" encoding="utf-8"?>
<sst xmlns="http://schemas.openxmlformats.org/spreadsheetml/2006/main" count="844" uniqueCount="382">
  <si>
    <t>CONTRATANTE:</t>
  </si>
  <si>
    <t xml:space="preserve">CONTRATISTA: </t>
  </si>
  <si>
    <t>LUGAR DEL PROYECTO:</t>
  </si>
  <si>
    <t>CONTROL DE TIEMPOS - PLAZO DEL CONTRATO</t>
  </si>
  <si>
    <t>Fecha inicial:</t>
  </si>
  <si>
    <t>Fecha final:</t>
  </si>
  <si>
    <t>CONTROL DE RIESGOS - GARANTÍAS</t>
  </si>
  <si>
    <t>%</t>
  </si>
  <si>
    <t xml:space="preserve"> Valor </t>
  </si>
  <si>
    <t>CONTROL DE COSTOS</t>
  </si>
  <si>
    <t>Sistema de contratación:</t>
  </si>
  <si>
    <t>Valor del contrato:</t>
  </si>
  <si>
    <t xml:space="preserve">Forma de pago: </t>
  </si>
  <si>
    <t>Item</t>
  </si>
  <si>
    <t>Descripción</t>
  </si>
  <si>
    <t>SUMAS</t>
  </si>
  <si>
    <t>VR. TOTAL COSTOS DIRECTOS</t>
  </si>
  <si>
    <t>VR. DEL ANTICIPO</t>
  </si>
  <si>
    <t>Cumplimiento:</t>
  </si>
  <si>
    <t>Presupuesto</t>
  </si>
  <si>
    <t>SALDO CONTRA ENTREGA</t>
  </si>
  <si>
    <t>PROYECTO:</t>
  </si>
  <si>
    <t>FECHA:</t>
  </si>
  <si>
    <t>PRELIMINAR</t>
  </si>
  <si>
    <t>DETALLADO</t>
  </si>
  <si>
    <t>PRESUPUESTO</t>
  </si>
  <si>
    <t>VR. TOTAL COSTOS INDIRECTOS</t>
  </si>
  <si>
    <t>Valor Unitario</t>
  </si>
  <si>
    <t>Valor Total</t>
  </si>
  <si>
    <t>Unidad</t>
  </si>
  <si>
    <t>Cantidad</t>
  </si>
  <si>
    <t>VR. TOTAL</t>
  </si>
  <si>
    <t>ACTIVIDAD:</t>
  </si>
  <si>
    <t>Plazo [días calendario]:</t>
  </si>
  <si>
    <t xml:space="preserve">                               </t>
  </si>
  <si>
    <t>Coordinador de Proyectos de Infraestuctura</t>
  </si>
  <si>
    <t>Administración</t>
  </si>
  <si>
    <t>Imprevistos</t>
  </si>
  <si>
    <t>Utilidad</t>
  </si>
  <si>
    <t>Nombre del Coordinador</t>
  </si>
  <si>
    <t xml:space="preserve">PS No. </t>
  </si>
  <si>
    <t>RG-PYT-PS-000</t>
  </si>
  <si>
    <t xml:space="preserve">Actividad </t>
  </si>
  <si>
    <t>Buen manejo del anticipo:</t>
  </si>
  <si>
    <t>Pago salarios, prestaciones sociales:</t>
  </si>
  <si>
    <t>Responsabilidad civil extracontractual:</t>
  </si>
  <si>
    <t>Estabilidad de obra:</t>
  </si>
  <si>
    <t>x</t>
  </si>
  <si>
    <t>DESCUENTOS</t>
  </si>
  <si>
    <t>CIUDAD - SEDE</t>
  </si>
  <si>
    <t>ACTIVIDAD DE CONSTRUCCIÓN</t>
  </si>
  <si>
    <t>X</t>
  </si>
  <si>
    <t>Precio unitario fijo</t>
  </si>
  <si>
    <t>50% anticipo + actas parciales contra entrega</t>
  </si>
  <si>
    <t>EMPRESA CONTRATANTE</t>
  </si>
  <si>
    <t>EMPRESA CONTRATISTA</t>
  </si>
  <si>
    <t>Versión: 2</t>
  </si>
  <si>
    <t>I. V. A. / Utilidad</t>
  </si>
  <si>
    <t>Código: CSA-IF-FT-04</t>
  </si>
  <si>
    <t>CALLE 0 #0-00 - CIUDAD</t>
  </si>
  <si>
    <t>Fecha de Vigencia: 2011/04/01</t>
  </si>
  <si>
    <t>PRELIMINARES</t>
  </si>
  <si>
    <r>
      <t>m</t>
    </r>
    <r>
      <rPr>
        <vertAlign val="superscript"/>
        <sz val="7"/>
        <rFont val="Verdana"/>
        <family val="2"/>
      </rPr>
      <t>2</t>
    </r>
  </si>
  <si>
    <t>Localización y replanteo general (sin comisión de topografía)</t>
  </si>
  <si>
    <t>Cerramiento en tela verde h=2.10 + bastidores y guadua</t>
  </si>
  <si>
    <t>Cerramiento en tela</t>
  </si>
  <si>
    <t>Demolición piso en granito</t>
  </si>
  <si>
    <t xml:space="preserve">Demolición piso cerámica + mortero </t>
  </si>
  <si>
    <t xml:space="preserve">Demolición de enchape pared </t>
  </si>
  <si>
    <t xml:space="preserve">Demolición mampostería </t>
  </si>
  <si>
    <t>Demolición losa concreto e=&lt;15cm</t>
  </si>
  <si>
    <t>Demolición anden en concreto</t>
  </si>
  <si>
    <t>Desmonte muro panel yeso</t>
  </si>
  <si>
    <t>Corte de losa en concreto h:5cm &gt;60ml</t>
  </si>
  <si>
    <t>Desmonte aparato sanitario</t>
  </si>
  <si>
    <t>Und</t>
  </si>
  <si>
    <t>Desmonte lavamanos</t>
  </si>
  <si>
    <t>Desmonte orinal</t>
  </si>
  <si>
    <t>Desmonte puertas incluye marcos</t>
  </si>
  <si>
    <t>Desmonte cielo falso panel yeso doble altura</t>
  </si>
  <si>
    <t>Desmonte cielo falso icopor</t>
  </si>
  <si>
    <t>Acarreo interno de escombros</t>
  </si>
  <si>
    <t>Retiro escombros en volqueta</t>
  </si>
  <si>
    <t>Vje</t>
  </si>
  <si>
    <t>Baño móvil provisional (1 aseo semanal)</t>
  </si>
  <si>
    <t>Mes</t>
  </si>
  <si>
    <t>Desmonte nave existente</t>
  </si>
  <si>
    <t>mL</t>
  </si>
  <si>
    <r>
      <t>m</t>
    </r>
    <r>
      <rPr>
        <vertAlign val="superscript"/>
        <sz val="7"/>
        <rFont val="Verdana"/>
        <family val="2"/>
      </rPr>
      <t>3</t>
    </r>
  </si>
  <si>
    <t>PISOS Y ENCHAPES</t>
  </si>
  <si>
    <t>Enchape porcelanato Lounge Plain Plata 60x60 Decorceramica</t>
  </si>
  <si>
    <t>Enchape cerámica corona ref. Zen color blanco 13x43</t>
  </si>
  <si>
    <t>Enchape cerámica corona ref. Zen color  blanco 13x43</t>
  </si>
  <si>
    <t>Dilatación Sikaflex 1a P/Juntas Porcelanato 1 X 1 cm</t>
  </si>
  <si>
    <t>Guardaescoba en porcelanato lounge plain plata h=12cm</t>
  </si>
  <si>
    <t>INSTALACIONES HIDROSANITARIAS</t>
  </si>
  <si>
    <t>pto</t>
  </si>
  <si>
    <t>Cancelación punto sanitario</t>
  </si>
  <si>
    <t>Cancelación punto hidráulico</t>
  </si>
  <si>
    <t>Montaje de lavamanos</t>
  </si>
  <si>
    <t>Montaje de sanitario fluxómetro</t>
  </si>
  <si>
    <t>Montaje de lavaplatos</t>
  </si>
  <si>
    <t>Montaje de orinal</t>
  </si>
  <si>
    <t>Suministro e instalación llave de paso 1/2 bronce</t>
  </si>
  <si>
    <t>Suministro e instalación llave de paso 3/4 bronce</t>
  </si>
  <si>
    <t>Suministro e instalación llave de paso 1" bronce</t>
  </si>
  <si>
    <t>Suministro e instalación llave de paso 1.1 /2" bronce</t>
  </si>
  <si>
    <t>Suministro e instalación llave de paso 2" bronce</t>
  </si>
  <si>
    <t>COMUNICACIONES</t>
  </si>
  <si>
    <t>Patch cord 1.5m categoria 6a f/utp</t>
  </si>
  <si>
    <t>Patch cord 3.0 m categoria 6a</t>
  </si>
  <si>
    <t>Patch cord 1.0m categoria 6a f/utp</t>
  </si>
  <si>
    <t>Cajas de empalme 4" x 4" pvc</t>
  </si>
  <si>
    <t>Cajas de empalme 4" x 4" metalica</t>
  </si>
  <si>
    <t>Cajas de empalme 6 x 6"</t>
  </si>
  <si>
    <t>Caja metalica paso 15x15x10cm c/chapa</t>
  </si>
  <si>
    <t>Salida sencilla datos cat 6a</t>
  </si>
  <si>
    <t>Cable f/utp categoria 5e</t>
  </si>
  <si>
    <t>Cable f/utp categoria 6</t>
  </si>
  <si>
    <t>Cable f/utp categoria 6a</t>
  </si>
  <si>
    <t>Rack abierto 40ur</t>
  </si>
  <si>
    <t>Rack abierto 44ur</t>
  </si>
  <si>
    <t>Rack abierto 24ur</t>
  </si>
  <si>
    <t>Rack cerrado 40ur</t>
  </si>
  <si>
    <t>Rack cerrado 44ur</t>
  </si>
  <si>
    <t>Rack cerrado 24ur</t>
  </si>
  <si>
    <t>Rack cerrado 20ur</t>
  </si>
  <si>
    <t>Organizador de cables horizontal siemon c/tapa</t>
  </si>
  <si>
    <t>Canaleta metalica 10x4 con divis ion y tapa atornillable</t>
  </si>
  <si>
    <t>Troquel metalico 10 x 4cm</t>
  </si>
  <si>
    <t>Strip telefonico 25 pares</t>
  </si>
  <si>
    <t>Herraje 24 puertos categoria 6a incluye 24 jack</t>
  </si>
  <si>
    <t>RED ELECTRICA</t>
  </si>
  <si>
    <t>Transformador  112.5 kva 3fases</t>
  </si>
  <si>
    <t>Certificacion de puntos de red incluidos backbon de fibra y/o cobre</t>
  </si>
  <si>
    <t>Cable cobre xlpe #2  15 kv 3 hilos</t>
  </si>
  <si>
    <t>Acometida elec. Cable encauchetado 4x6</t>
  </si>
  <si>
    <t>Acometida elec. Cable encauchetado 4x8</t>
  </si>
  <si>
    <t>Acometida elec. Cable encauchetado 4x10</t>
  </si>
  <si>
    <t>Acometida electrica cal 250mcm (3f+1n+1t)</t>
  </si>
  <si>
    <t>Acometida electrica 3f cal 4/0 (3f+1n+1t)</t>
  </si>
  <si>
    <t>Acometida elect. Cable cal. 3/0 (3f+1n+1t)</t>
  </si>
  <si>
    <t>Acometida electrica 3f cal 2/0 (3f+1n+1t)</t>
  </si>
  <si>
    <t>Acomet. Elect. Cable cal. 1/0 (3f+1n+1t)</t>
  </si>
  <si>
    <t>Acometidas elect. Cal. 2 (3f+1n+1t)</t>
  </si>
  <si>
    <t>Acometida electrica 3f cal 4 (3f+1n+1t)</t>
  </si>
  <si>
    <t>Acometida electrica 3f cal 6  (3f+1n+1t)</t>
  </si>
  <si>
    <t>Acometida elec 2f cal 8 (2f+1n+1t)</t>
  </si>
  <si>
    <t>Acometida elec 2f cal 10 (2f+1n+1t)</t>
  </si>
  <si>
    <t>Acometida elec. Cable cal. 12 (1f+1n+1t)</t>
  </si>
  <si>
    <t>INSTALACIONES ELECTRICAS</t>
  </si>
  <si>
    <t>Balas luminosas en cielo, no incluye aberturas</t>
  </si>
  <si>
    <t>Luminaria 2 x 32 t8 especular</t>
  </si>
  <si>
    <t>Luminaria 60x60 sobreponer con rejilla</t>
  </si>
  <si>
    <t>Luminaria 60x60 especular incrus tar</t>
  </si>
  <si>
    <t>Tubo conduit pvc 1/2" inc accesorios</t>
  </si>
  <si>
    <t>Tubo conduit pvc 3/4" inc accesorios</t>
  </si>
  <si>
    <t>Tubo conduit pvc 1" incluye cajas, curvas y conectores</t>
  </si>
  <si>
    <t>Tubo pvc 1 1/2"</t>
  </si>
  <si>
    <t>Tubo conduit pvc 2" inc accesorios</t>
  </si>
  <si>
    <t>Tubo imc 3"</t>
  </si>
  <si>
    <t>Interruptores conmutables linea ambia de luminex</t>
  </si>
  <si>
    <t>Interruptor sencillo linea linea arquea luminex</t>
  </si>
  <si>
    <t>Interruptor doble linea arquea luminex</t>
  </si>
  <si>
    <t>Interruptor tipo balancin</t>
  </si>
  <si>
    <t>Tomas grado hospitalario con polo a tierra</t>
  </si>
  <si>
    <t>Toma tipo gfci 20 amp inc cajas</t>
  </si>
  <si>
    <t>Tomas normales 110v</t>
  </si>
  <si>
    <t>Tomas de 220 voltios</t>
  </si>
  <si>
    <t>Medidor elster 3f energia activa  y reactiva</t>
  </si>
  <si>
    <t>Bandeja escalera 244x50x8cm</t>
  </si>
  <si>
    <t>Breaker 1f desde 15 hasta 60amp</t>
  </si>
  <si>
    <t>Breaker bifasico 20 amp</t>
  </si>
  <si>
    <t>Tablero 2f 6 circuitos tqsp</t>
  </si>
  <si>
    <t>DRYWALL</t>
  </si>
  <si>
    <t>Cielo falso en panel yeso regular 1/2" (subcontrato)</t>
  </si>
  <si>
    <t>Cielo falso en radar 2220 (subcontrato)</t>
  </si>
  <si>
    <t>Muro panel yeso regular 1 cara incl. Pintura 2m (subcontrato)</t>
  </si>
  <si>
    <t>Muro panel yeso regular 2 caras incluye pintura 2m (subcontrato)</t>
  </si>
  <si>
    <t>Muro superboard 8mm 1 cara incl pintura 2m (subcontrato)</t>
  </si>
  <si>
    <t>Muro superboard 8mm 2 caras incl pintura 2m (subcontrato)</t>
  </si>
  <si>
    <t>Carteras en panel yeso 1/2" (subcontrato)</t>
  </si>
  <si>
    <t>Carteras en superboard 8mm (subcontrato)</t>
  </si>
  <si>
    <t>Tapas panel yeso regular (subcontrato)</t>
  </si>
  <si>
    <t>Tapas en panel yeso regular ancho entre 20-30cm (subcontrato)</t>
  </si>
  <si>
    <t>Tapas superboard 8mm(subcontrato)</t>
  </si>
  <si>
    <t>Filos plasticos drywall</t>
  </si>
  <si>
    <t>Dilatacion plastica en u</t>
  </si>
  <si>
    <t>Dilatacion plastica en z</t>
  </si>
  <si>
    <t>Filo en cinta metalica</t>
  </si>
  <si>
    <t>Apertura vanos balas</t>
  </si>
  <si>
    <t>Refuerzo en madera para muro dry</t>
  </si>
  <si>
    <t>Apertura de vanos para lamparas</t>
  </si>
  <si>
    <t>Soporte metalico drywall</t>
  </si>
  <si>
    <t>Cielo falso en panel yeso regular h: mayor a 3,5m (subcontrato)</t>
  </si>
  <si>
    <t xml:space="preserve">Muro mixto panel yeso regular + superboard 8mm (subcontrato)  </t>
  </si>
  <si>
    <t xml:space="preserve">Muro mixto panel yeso 1/2" + superboard 10mm (subcontrato)  </t>
  </si>
  <si>
    <t xml:space="preserve">Muro mixto superboard 8mm + superboard 10mm (subcontrato)  </t>
  </si>
  <si>
    <t>Muro mixto curvo panel yeso 1/2" + superboard 10mm (subcontrato)</t>
  </si>
  <si>
    <t>Muro mixto panel yeso 1/2" + superboard 8mm acustico (subcontrato)</t>
  </si>
  <si>
    <t>Muro en panel yeso regular 1/2" dos caras acustico (subcontrato)</t>
  </si>
  <si>
    <t>Muro en panel yeso regular 1/2" una cara acustico (subcontrato)</t>
  </si>
  <si>
    <t>Mochetas ancho&lt; 50cm en panel yeso regular 1/2" dos caras (subcontrato)</t>
  </si>
  <si>
    <t>SUBMEZCLAS</t>
  </si>
  <si>
    <t>Mortero 1:3</t>
  </si>
  <si>
    <t>Mezcla concreto 1:2:3 3100 psi -</t>
  </si>
  <si>
    <t>No aprobado aún</t>
  </si>
  <si>
    <t>Aprobado</t>
  </si>
  <si>
    <t>Cerramiento provisional en panel una cara sin acabados</t>
  </si>
  <si>
    <t>Cerramiento provisional en board 6mm una cara sin acabados</t>
  </si>
  <si>
    <t>Desmonte lamparas existentes</t>
  </si>
  <si>
    <t>Retiro escombros en volqueta a escombrera publica</t>
  </si>
  <si>
    <t>Desmonte puertas en vidrio templado</t>
  </si>
  <si>
    <t>Demolicion / retiro de guardaescoba</t>
  </si>
  <si>
    <t>Demolicion manual de muro en bloque de cemento con celdas reforzadas</t>
  </si>
  <si>
    <t>Alistado piso 4cm con sikalatex como puente de adherencia</t>
  </si>
  <si>
    <t>Alistado piso e=7cm c/sikalatex</t>
  </si>
  <si>
    <t>Alistado piso e=15cm c/sikalatex</t>
  </si>
  <si>
    <t>Esquinero aluminio blanco</t>
  </si>
  <si>
    <t>Piragua plastica</t>
  </si>
  <si>
    <t>Enchape ceramica alfa blanco 20.3 x 30.5 sobre board</t>
  </si>
  <si>
    <t>Enchape ceramica alfa blanco 20.3 x 30.5</t>
  </si>
  <si>
    <t>Enchape ceramica alfa blanco 20.3 x 30.5 sobre board &lt;= 40cm</t>
  </si>
  <si>
    <t>Enchape ceramica egeo 20x20 1era calidad</t>
  </si>
  <si>
    <t>Proteccion de pisos con jumbolon</t>
  </si>
  <si>
    <t>Enchape porcelanato sahara 60x60 decorceramica</t>
  </si>
  <si>
    <t>Enchape porcelanato daytona 60x60 decorceramica</t>
  </si>
  <si>
    <t>Enchape ceramica stone 45x45 blanco alfa</t>
  </si>
  <si>
    <t>CONCRETO Y ESTRUCTURA</t>
  </si>
  <si>
    <t>REVESTIMIENTOS</t>
  </si>
  <si>
    <t>Repello muro 1:3 e:2.5</t>
  </si>
  <si>
    <t>Repello cielo  1:3 e:2.5</t>
  </si>
  <si>
    <t>Estuco muros (listo)</t>
  </si>
  <si>
    <t>Estuco relleno muro</t>
  </si>
  <si>
    <t>Estuco muros plastico</t>
  </si>
  <si>
    <t>Pintura muros vinito tipo 1 (1m) no incluye resane</t>
  </si>
  <si>
    <t>Pintura muros vinilo tipo 1 (3m)</t>
  </si>
  <si>
    <t>CARPINTERIA MADERA</t>
  </si>
  <si>
    <t>Guardaescoba en madera 8cm</t>
  </si>
  <si>
    <t>Puerta madera con enchape nogal mallado ancho&lt;=1m entamborada incl cerradura</t>
  </si>
  <si>
    <t>Puerta madera color wenge inc. Marco entamborada incl cerradura</t>
  </si>
  <si>
    <t>Mueble inferior cocineta</t>
  </si>
  <si>
    <t>Mueble superior cocineta</t>
  </si>
  <si>
    <t>CARPINTERIA METALICA</t>
  </si>
  <si>
    <t>Divisiones acero inoxidable (no incluye puertas en acero inox)</t>
  </si>
  <si>
    <t>EQUIPAMENTO BAÑOS - OTROS</t>
  </si>
  <si>
    <t>Sanitario corona baltico (taza)</t>
  </si>
  <si>
    <t>Sanitario discapacitados corona ref. Adriatico (taza)</t>
  </si>
  <si>
    <t>Mueble taza sanitario color blanco</t>
  </si>
  <si>
    <t>Orinal b. Publicos grande corona</t>
  </si>
  <si>
    <t>Lavamanos corona ref. Free.</t>
  </si>
  <si>
    <t>Lavamanos baños publicos sobreponer ref. Manantial duo corona</t>
  </si>
  <si>
    <t>Fluxometro palanca sanitario corona flujo ajustable ref.706330001</t>
  </si>
  <si>
    <t>Fluxometro palanca orinal corona</t>
  </si>
  <si>
    <t>Griferia de mesa push antivandalica corona ref: 947120001</t>
  </si>
  <si>
    <t>Grifo flamingo trafico alto para lavaplato (incluye instalacion)</t>
  </si>
  <si>
    <t>Semipedestal lavamanos free</t>
  </si>
  <si>
    <t>Sistema instalacion lavamanos free en drywall</t>
  </si>
  <si>
    <t xml:space="preserve">Sifon para orinal   </t>
  </si>
  <si>
    <t>Sifon p/lavamanos grival</t>
  </si>
  <si>
    <t>Desague p/lavamanos grival</t>
  </si>
  <si>
    <t>Acople p/lavamanos grival</t>
  </si>
  <si>
    <t>Secador manos electronico corona</t>
  </si>
  <si>
    <t>Rejilla 3" aluminio anticucarach</t>
  </si>
  <si>
    <t>Tapa registro pvc 6"x6"</t>
  </si>
  <si>
    <t>Tapa registro plastica 8"x8" (20x20) cm</t>
  </si>
  <si>
    <t>Taza sanit. Baltico+fluxometro ajustable+mueble</t>
  </si>
  <si>
    <t>Jgo</t>
  </si>
  <si>
    <t>Taza sanit adriatico+fluxometro ajustable+mueble</t>
  </si>
  <si>
    <t>Orinal grande+fluxometro ajust.+ desague sifon</t>
  </si>
  <si>
    <t>Lavaplatos acero inoxidable submontar 0.55x0.43 m (incl inst)</t>
  </si>
  <si>
    <t>Pintura cielos vinilo tipo 1 (3m)</t>
  </si>
  <si>
    <t>Pintura koraza</t>
  </si>
  <si>
    <t>ACCESORIOS</t>
  </si>
  <si>
    <t>Repisa en acero inox p/baños 45x25 cm</t>
  </si>
  <si>
    <t>Perchero acero inoxidable</t>
  </si>
  <si>
    <t>LIMPIEZA - VARIOS</t>
  </si>
  <si>
    <t>Aseo durante la obra</t>
  </si>
  <si>
    <t>Jrn</t>
  </si>
  <si>
    <t>AIRE ACONDICIONADO</t>
  </si>
  <si>
    <t>Coraza americana 1"</t>
  </si>
  <si>
    <t>Acometidas a.a. Calibre 8(3f+1h)</t>
  </si>
  <si>
    <t>Acometidas a.a. Calibre 12 + 14</t>
  </si>
  <si>
    <t>Acometida a.a. Calibre 12 (3h)</t>
  </si>
  <si>
    <t>La numeración de los capítulos solamente sirve como guía para la elaboración de los presupuestos</t>
  </si>
  <si>
    <t>Los precios unitarios no aprobados por el cliente corresponden a la 2da entrega de precios 2011, no se está en obligación de mantenerlos, sirven como guía ya que son APU's debidamente estudiados por la Dirección Nacional.</t>
  </si>
  <si>
    <t>Guardaescoba en porcelanato sahara 60x60 decorceramica</t>
  </si>
  <si>
    <t>Guardaescoba en porcelanato daytona 60x60 decorceramica</t>
  </si>
  <si>
    <t>Pintura cielos vinilo tipo 1 (1m)</t>
  </si>
  <si>
    <t>Revisar CSA</t>
  </si>
  <si>
    <t>M2</t>
  </si>
  <si>
    <t>ML</t>
  </si>
  <si>
    <t>UND</t>
  </si>
  <si>
    <t>CARPINTERIA METALICA Y VIDRIO TEMPLADO</t>
  </si>
  <si>
    <t>ASEO FINAL DE OBRA</t>
  </si>
  <si>
    <t>CARPINTERIA EN MADERA</t>
  </si>
  <si>
    <t>OBRA ELECTRICA</t>
  </si>
  <si>
    <t>RESANES EN ESTUCO DE MUROS, SIN ACABADO EN PINTURA</t>
  </si>
  <si>
    <t>PROTECCIÓN DE PISOS CON PLÁSTICO Y CARTÓN CORRUGADO</t>
  </si>
  <si>
    <t>ACARREO INTERNO DE ESCOMBROS</t>
  </si>
  <si>
    <t>M3</t>
  </si>
  <si>
    <t>REDES ELÉCTRICAS</t>
  </si>
  <si>
    <t>DESMONTE DE PUERTAS</t>
  </si>
  <si>
    <t>DEMOLICIÓN DE PISO EXISTENTE. INCLUYE MORTERO HASTA 5 CM</t>
  </si>
  <si>
    <t>DESMONTE Y RETIRO DE APARATOS SANITARIOS.</t>
  </si>
  <si>
    <t>DESMONTE DE VENTANERIA Y VIDRIO</t>
  </si>
  <si>
    <t>CARGUE Y RETIRO DE ESCOMBROS EN VOLQUETA A ESCOMBRERA</t>
  </si>
  <si>
    <t xml:space="preserve">DEMOLICIÓN EN MURO </t>
  </si>
  <si>
    <t>PUERTA EN MADERA ENTAMBORADA CON ENCHAPE NOGAL MALLADO (Ancho &lt; = 1m), INCLUYE CERRADURA</t>
  </si>
  <si>
    <t>SUMINISTRO E INSTALACION DE DIVISIÓN EN VIDRIO TEMPLADO 10MM,&lt;=2,20 INCLUYE ACCESORIOS Y CENEFA</t>
  </si>
  <si>
    <t>SUMINISTRO E INSTALACION DE PUERTA EN VIDRIO TEMPLADO. INCLUYE ACCESORIOS, CERRADURA DE MANIJA DURALOCK REF. 261, ACABADO CROMO MATE Y CENEFA</t>
  </si>
  <si>
    <t>REVESTIMIENTOS Y PINTURA</t>
  </si>
  <si>
    <t>SUMINISTRO E INSTALACION DE LAVAMANOS BLANCO INSTITUCIONAL</t>
  </si>
  <si>
    <t>SUMINISTRO E INSTALACION DE SANITARIO BLANCO INSTITUCIONAL</t>
  </si>
  <si>
    <t>SUMINISTRO E INSTALACION DE GRIFERIA TIPO PUSH</t>
  </si>
  <si>
    <t>SUMNISTRO E INSTALACION DE REJILLA CON SOSCO 3x2</t>
  </si>
  <si>
    <t>SUMNISTRO E INSTALACION DE ACCESORIOS PARA BAÑO</t>
  </si>
  <si>
    <t>SUMINISTRO E INSTALACION DE ESPEJO BISELADO INCOLORO 4MM</t>
  </si>
  <si>
    <t>RETIRO DE CANALETA METÁLICA Y PLASTICA</t>
  </si>
  <si>
    <t xml:space="preserve">DESMONTE LÁMPARA </t>
  </si>
  <si>
    <t>VARIOS</t>
  </si>
  <si>
    <t>CIERRE PUERTAS 150Kg 3005 Plata YALE</t>
  </si>
  <si>
    <t>SUMINISTRO E INSTALACION DE TOPE PARA PUERTA TIPO RESORTE O PISO</t>
  </si>
  <si>
    <t>SUMINISTRO E INSTALACIÓN DE DESAGUE. INCLUYE TUBERÍA PVC DE 3/4", REGATES, UNION, CODO, SOLDADURA PVC, REMOVEDOR PVC 1/4, INCLUYE RESANE</t>
  </si>
  <si>
    <t>LIMPIEZA</t>
  </si>
  <si>
    <t>IMPLEMENTACION DE INNOVACCION DE PROCESOS A NIVEL DE POSCOCECHA PARA L AINCORPORACION DE VALOR AGREGADO EN LA DIFERECIACION DE CAFES ESPECIALES DEL TOLIMA 
COD. BPIN: 2016000100049</t>
  </si>
  <si>
    <t>ACABADO SOBRE MURO EN ACEITE, 3 MANOS</t>
  </si>
  <si>
    <t>ACABADO SOBRE MURO EN ACEITE, 3 MANOS (CARTERAS)</t>
  </si>
  <si>
    <t>ACABADO EN PINTURA EN ESMALTE PARA MARCO VENTANA, MARCO PUERTA</t>
  </si>
  <si>
    <t xml:space="preserve">MEDIA CAÑA EN PISO </t>
  </si>
  <si>
    <t>EXCAVACION MANUAL EN MATERIAL COMUN</t>
  </si>
  <si>
    <t>CAJA DE INSPECCION DE ALTURA VARIABLE REALIZADA EN LADRILLO PAÑETADO IMPERMEABILIZADO</t>
  </si>
  <si>
    <t xml:space="preserve">UN </t>
  </si>
  <si>
    <t>RED HIDROSANITARIA</t>
  </si>
  <si>
    <t>FILO EN CINTA METALICA</t>
  </si>
  <si>
    <t>APERTURA DE VANOS PARA LAMPARAS</t>
  </si>
  <si>
    <t>REJILLA DE INSPECCION CON TAPA EN PANEL YESO Y MARCO EN T DE ALUMINIO 60X60</t>
  </si>
  <si>
    <t>REFUERZO EN MADERA PARA MURO EN PANEL YESO</t>
  </si>
  <si>
    <t>SISTEMAS LIVIANOS Y CIELO FALSO</t>
  </si>
  <si>
    <t>PUNTO HIDRAULICO</t>
  </si>
  <si>
    <t>DESMONTE DE CIELO RASO</t>
  </si>
  <si>
    <t>REFORZAMIENTO EN ESTRUCTURA PARA CIELO RASO</t>
  </si>
  <si>
    <t>PUERTAS METALICAS (Ancho &lt; = 1m), INCLUYE CERRADURA</t>
  </si>
  <si>
    <t>MODIFICACION DE PUNTO  HIDRAULICO Y SANITARIO</t>
  </si>
  <si>
    <t>UN</t>
  </si>
  <si>
    <t>RED SANITARIA EN TUBERIA PVC</t>
  </si>
  <si>
    <t>RED AGUA FRIA EN TUBERIA PVC</t>
  </si>
  <si>
    <t>PUNTO SANITARIO</t>
  </si>
  <si>
    <t>PUERTAS TIPO PERSIANA</t>
  </si>
  <si>
    <t>ADECUACION ACCESO BAÑO DISCAPACITADOS</t>
  </si>
  <si>
    <t xml:space="preserve">PISO CERAMICA BAÑO </t>
  </si>
  <si>
    <t>PISOS Y PARED</t>
  </si>
  <si>
    <t xml:space="preserve">PARED CERAMICA BAÑO </t>
  </si>
  <si>
    <t>CARTERAS EN PANEL YESO 1/2"</t>
  </si>
  <si>
    <t>SUMINISTRO E INSTALACION DE AIRE ACONDICIONADO EMPOTRADO EN PARED 18000. BTU INCLUYE ACCESORIOS Y CONEXIONES</t>
  </si>
  <si>
    <t>MURO EN PANEL YESO 1/2", 2 CARAS</t>
  </si>
  <si>
    <t>DIVISION EN ACERO PARA BAÑOS DAMAS Y HOMBRES</t>
  </si>
  <si>
    <t xml:space="preserve">SUMINISTRO E INSTALACIÓN VALVULA DE REGISTRO 2" </t>
  </si>
  <si>
    <t>SUMINISTRO DE MATERIALES, MANO DE OBRA, EQUIPO Y HERRAMIENTA PARA LA INSTALACIÓN DE GABINETE AE311 PARA ALOJAR TOTALIZADOR DE 3X80 A-50KA, UN INTERRUPTOR TERMOMAGNÉTICO DE 3X70 A-50KA Y UN INTERRUPTOR TERMOMAGNÉTICO DE 3X30 A-50KA- SON EN CAJA MOLDEADA. BARRAJE EN PLATINA DE CU. 1/8”X1”. FRENTE MUERTO.</t>
  </si>
  <si>
    <t>SUMINISTRO DE MATERIALES, MANO DE OBRA, EQUIPO Y HERRAMIENTA PARA CONSTRUCCIÓN DE CÁRCAMO DE (0.3X0.6X0.8)M PARA MONTAR GABINETE AE311. RETIRO DE MATERIAL DONDE LA AUTORIDAD AMBIENTAL LO PERMITA.</t>
  </si>
  <si>
    <t>SUMINISTRO DE MATERIALES, MANO DE OBRA, EQUIPO Y HERRAMIENTA PARA LA INSTALACIÓN DE ACOMETIDA ELÉCTRICA  (3NO2+4)CU. AWG-THWN+4, ENTRE TRANS-FORMADOR Y GABIENTE AE311. PASES EN 8 DUCTOS PVC DE 3”. INCLUYE: CONDUCTOR, BORNAS, ACCESORIOS.</t>
  </si>
  <si>
    <t xml:space="preserve">SUMINISTRO DE MATERIALES, MANO DE OBRA, EQUIPO Y HERRAMIENTA PARA LA INSTALACIÓN DE  ACOMETIDA PARCIAL (3NO4+6)CU. AWG-THWN+6CU. DESNUDO, POR DUCTO EXISTENTE, DESDE GABINETE AE311 HASTA CAJA NO. 3. INCLUYE: CONDUCTOR, BORNAS, ACCESORIOS.  </t>
  </si>
  <si>
    <t xml:space="preserve">SUMINISTRO DE MATERIALES, MANO DE OBRA, EQUIPO Y HERRAMIENTA PARA LA INSTALACIÓN DE  ACOMETIDA PARCIAL (3NO4+6)CU. AWG-THWN+6CU. DESNUDO, POR DUCTO GALV. IMC DE 1.1/2", DESDE CAJA 3 HASTA CAJA DE PASO DE 40X40X20CMS.  INCLUYE: CONDUCTOR, BORNAS, ACCESORIOS.    </t>
  </si>
  <si>
    <t xml:space="preserve">SUMINISTRO DE MATERIALES, MANO DE OBRA, EQUIPO Y HERRAMIENTA PARA LA INSTALACIÓN DE  ACOMETIDA PARCIAL (3NO4+6)CU. AWG-THWN+6CU. DESNUDO, POR DUCTO GALV. EMT DE 1.1/2", DESDE CAJA DE PASO  DE 40X40X20CMS, HASTA TABLERO TL.  INCLUYE: CONDUCTOR, BORNAS, ACCESORIOS.  </t>
  </si>
  <si>
    <t xml:space="preserve">SUMINISTRO DE MATERIALES, MANO DE OBRA, EQUIPO Y HERRAMIENTA PARA LA INSTALACIÓN DE  ACOMETIDA PARCIAL (3NO.8+8)CU. AWG-THWN+8CU. DESNUDO, POR DUCTO EXISTENTE, DESDE GABINETE AE311 HASTA CAJA NO. 3. INCLUYE: CONDUCTOR, BORNAS, ACCESORIOS.  </t>
  </si>
  <si>
    <t xml:space="preserve">SUMINISTRO DE MATERIALES, MANO DE OBRA, EQUIPO Y HERRAMIENTA PARA LA INSTALACIÓN DE  ACOMETIDA PARCIAL (3NO.8+8)CU. AWG-THWN+8CU. DESNUDO, POR DUCTO GALV. IMC DE 1", DESDE CAJA 3 HASTA CAJA DE PASO DE 40X40X20CMS.  INCLUYE: CONDUCTOR, BORNAS, ACCESORIOS.  </t>
  </si>
  <si>
    <t xml:space="preserve">SUMINISTRO DE MATERIALES, MANO DE OBRA, EQUIPO Y HERRAMIENTA PARA LA INSTALACIÓN DE  ACOMETIDA PARCIAL (3NO.8+8)CU. AWG-THWN+8CU. DESNUDO, POR DUCTO GALV. EMT DE 1", DESDE CAJA DE PASO  DE 40X40X20CMS, HASTA TABLERO TA.  INCLUYE: CONDUCTOR, BORNAS, ACCESORIOS.    </t>
  </si>
  <si>
    <t>SUMINISTRO DE MATERIALES, MANO DE OBRA, EQUIPO Y HERRAMIENTA PARA LA INSTALACIÓN DE TABLERO  RIFÁSICO DE DISTRIBUCIÓN  DE 18 CIRCUITOS CON ESPACIO PARA TOTALIZADOR- 225 A-240V- 5H (3F-N-T). INCLUYE INTERRUPTORES, DISPOSITIVOS DE MARCACIÓN Y ACCESORIOS DE MONTAJE.</t>
  </si>
  <si>
    <t>SUMINISTRO DE MATERIALES, MANO DE OBRA, EQUIPO Y HERRAMIENTA PARA LA INSTALACIÓN DE TABLERO DE DISTRIBUCIÓN  DE 36 CIRCUITOS TRIFASICO, CON ESPACIO PARA TOTALIZADOR- 225A- 240V- 5H(3F-N-T). INCLUYE INTERRUPTORES, DISPOSITIVOS DE MARCACIÓN Y ACCESORIOS DE MONTAJE.</t>
  </si>
  <si>
    <t>SUMINISTRO DE MATERIALES, MANO DE OBRA, EQUIPO Y HERRAMIENTA PARA LA INSTALACIÓN DE CAJA DE  PASO METÁLICA DE (40X40X20)CMS.  INCLUYE DISPOSITIVOS DE MARCACIÓN Y ACCESORIOS DE MONTAJE.</t>
  </si>
  <si>
    <t>SUMINISTRO DE MATERIALES, MANO DE OBRA, EQUIPO Y HERRAMIENTA PARA SALIDA DE TECHO LUMINARIA TIPO LED. INCLUYE: TUBERIA SCHEDULE 40, ACCESORIOS, CABLEADO, ETC.</t>
  </si>
  <si>
    <t>SUMINISTRO DE MATERIALES, MANO DE OBRA, EQUIPO Y HERRAMIENTA PARA SALIDA DE TOMACORRIENTE NORMAL 20A-120V. INCLUYE: TUBERIA PVC,  ACCESORIOS, CABLEADO, ETC. VER PLANO</t>
  </si>
  <si>
    <t>SUMINISTRO DE MATERIALES, MANO DE OBRA, EQUIPO Y HERRAMIENTA PARA SALIDA DE TOMACORRIENTE TIPO GFCI. INCLUYE: TUBERIA , ACCESORIOS, CABLEADO, ETC. VER PLANO</t>
  </si>
  <si>
    <t>SUMINISTRO DE MATERIALES, MANO DE OBRA, EQUIPO Y HERRAMIENTA PARA MONTAJE DE LUMINARIA TIPO LED BALA DE 16W/ 1,200 LÚMENES. INCLUYE: ACCESORIOS, Y ELEMENTOS DE FIJACIÓN.</t>
  </si>
  <si>
    <t>SUMINISTRO DE MATERIALES, MANO DE OBRA, EQUIPO Y HERRAMIENTA PARA MONTAJE DE LUMINARIA TIPO LED DE EMERGENCIA 10W, CON BATERIA RECARGABLE Y AUTONOMIA DE MÍNIMO 1 HORA. INCLUYE: ACCESORIOS, Y ELEMENTOS DE FIJACIÓN.</t>
  </si>
  <si>
    <t>SUMINISTRO DE MATERIALES, MANO DE OBRA, EQUIPO Y HERRAMIENTA PARA SALIDA DE TOMACORRIENTE BIFASICO 30A-220V. INCLUYE: TUBERIA PVC,  ACCESORIOS, CABLEADO, ETC. VER PLANO</t>
  </si>
  <si>
    <t>SUMINISTRO DE MATERIALES, MANO DE OBRA, EQUIPO Y HERRAMIENTA PARA SALIDA DE TOMACORRIENTE BIFASICO 20A-220V PARA AIRE ACONDICIONADO Y CAFÉ EXPRESO. INCLUYE: TUBERIA PVC,  ACCESORIOS, CABLEADO, ETC. VER PLANO</t>
  </si>
  <si>
    <t>SUMINISTRO E INSTALACION DE AIRE ACONDICIONADO EMPOTRADO EN PARED 21000. BTU INCLUYE ACCESORIOS Y CONEXIONES</t>
  </si>
  <si>
    <t>SUMINISTRO E INSTALACION DE AIRE ACONDICIONADO EMPOTRADO EN PARED 9000 BTU. INCLUYE ACCESORIOS Y CONEXIONES</t>
  </si>
  <si>
    <t>GLB</t>
  </si>
  <si>
    <t>SUMINISTRO DE MATERIALES, MANO DE OBRA, EQUIPO Y HERRAMIENTA PARA MONTAJE DE LUMINARIA TIPO LED PANEL DE 40W/ 3.600 LÚMENES. INCLUYE: ACCESORIOS, Y ELEMENTOS DE FIJACIÓN.</t>
  </si>
  <si>
    <t>CIELO FALSO EN PANEL YESO REGULAR 1/2". INCLUYE PINTURA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</si>
</sst>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&quot;$&quot;\ #,##0_);[Red]\(&quot;$&quot;\ #,##0\)"/>
    <numFmt numFmtId="165" formatCode="_(&quot;$&quot;\ * #,##0_);_(&quot;$&quot;\ * \(#,##0\);_(&quot;$&quot;\ * &quot;-&quot;_);_(@_)"/>
    <numFmt numFmtId="166" formatCode="_(* #,##0_);_(* \(#,##0\);_(* &quot;-&quot;_);_(@_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_ * #,##0_ ;_ * \-#,##0_ ;_ * &quot;-&quot;_ ;_ @_ "/>
    <numFmt numFmtId="170" formatCode="_ * #,##0.00_ ;_ * \-#,##0.00_ ;_ * &quot;-&quot;??_ ;_ @_ "/>
    <numFmt numFmtId="171" formatCode="_(* #,##0.00_);_(* \(#,##0.00\);_(* \-_);_(@_)"/>
    <numFmt numFmtId="172" formatCode="_-* #,##0\ _P_t_s_-;\-* #,##0\ _P_t_s_-;_-* &quot;- &quot;_P_t_s_-;_-@_-"/>
    <numFmt numFmtId="173" formatCode="[$-F800]dddd\,\ mmmm\ dd\,\ yyyy"/>
    <numFmt numFmtId="174" formatCode="_(* #,##0_);_(* \(#,##0\);_(* \-_);_(@_)"/>
    <numFmt numFmtId="175" formatCode="#,##0.0"/>
    <numFmt numFmtId="176" formatCode="#,##0.00_ ;[Red]\-#,##0.00\ "/>
    <numFmt numFmtId="177" formatCode="0.00_);[Red]\(0.00\)"/>
    <numFmt numFmtId="178" formatCode="0_);[Red]\(0\)"/>
    <numFmt numFmtId="179" formatCode="_(&quot;$&quot;\ * #,##0_);_(&quot;$&quot;\ * \(#,##0\);_(&quot;$&quot;\ 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Verdana"/>
      <family val="2"/>
    </font>
    <font>
      <b/>
      <sz val="7"/>
      <name val="Verdana"/>
      <family val="2"/>
    </font>
    <font>
      <b/>
      <sz val="12"/>
      <name val="Verdana"/>
      <family val="2"/>
    </font>
    <font>
      <sz val="7"/>
      <color indexed="12"/>
      <name val="Verdana"/>
      <family val="2"/>
    </font>
    <font>
      <b/>
      <sz val="7"/>
      <color indexed="12"/>
      <name val="Verdana"/>
      <family val="2"/>
    </font>
    <font>
      <sz val="7"/>
      <color indexed="8"/>
      <name val="Verdana"/>
      <family val="2"/>
    </font>
    <font>
      <b/>
      <sz val="11"/>
      <name val="Verdana"/>
      <family val="2"/>
    </font>
    <font>
      <sz val="8"/>
      <name val="Verdana"/>
      <family val="2"/>
    </font>
    <font>
      <sz val="20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vertAlign val="superscript"/>
      <sz val="7"/>
      <name val="Verdana"/>
      <family val="2"/>
    </font>
    <font>
      <sz val="7"/>
      <color theme="1"/>
      <name val="Verdana"/>
      <family val="2"/>
    </font>
    <font>
      <b/>
      <sz val="8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0.39997558519241921"/>
        <bgColor indexed="26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2">
    <xf numFmtId="0" fontId="0" fillId="0" borderId="0"/>
    <xf numFmtId="17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10" fillId="0" borderId="0"/>
    <xf numFmtId="166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10" fillId="0" borderId="0"/>
    <xf numFmtId="0" fontId="4" fillId="0" borderId="0"/>
    <xf numFmtId="167" fontId="10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0" fontId="10" fillId="0" borderId="0"/>
    <xf numFmtId="167" fontId="10" fillId="0" borderId="0" applyFont="0" applyFill="0" applyBorder="0" applyAlignment="0" applyProtection="0"/>
  </cellStyleXfs>
  <cellXfs count="271">
    <xf numFmtId="0" fontId="0" fillId="0" borderId="0" xfId="0"/>
    <xf numFmtId="49" fontId="11" fillId="3" borderId="1" xfId="2" applyNumberFormat="1" applyFont="1" applyFill="1" applyBorder="1" applyAlignment="1" applyProtection="1">
      <alignment horizontal="center" vertical="center"/>
    </xf>
    <xf numFmtId="177" fontId="11" fillId="0" borderId="2" xfId="0" applyNumberFormat="1" applyFont="1" applyFill="1" applyBorder="1" applyAlignment="1" applyProtection="1">
      <alignment horizontal="center" vertical="center"/>
      <protection locked="0"/>
    </xf>
    <xf numFmtId="165" fontId="12" fillId="0" borderId="0" xfId="1" applyNumberFormat="1" applyFont="1" applyFill="1" applyBorder="1" applyAlignment="1" applyProtection="1">
      <alignment vertical="center"/>
    </xf>
    <xf numFmtId="165" fontId="12" fillId="4" borderId="3" xfId="1" applyNumberFormat="1" applyFont="1" applyFill="1" applyBorder="1" applyAlignment="1" applyProtection="1">
      <alignment vertical="center" shrinkToFit="1"/>
    </xf>
    <xf numFmtId="165" fontId="12" fillId="5" borderId="4" xfId="1" applyNumberFormat="1" applyFont="1" applyFill="1" applyBorder="1" applyAlignment="1" applyProtection="1">
      <alignment vertical="center" shrinkToFit="1"/>
    </xf>
    <xf numFmtId="165" fontId="12" fillId="5" borderId="5" xfId="1" applyNumberFormat="1" applyFont="1" applyFill="1" applyBorder="1" applyAlignment="1" applyProtection="1">
      <alignment vertical="center" shrinkToFit="1"/>
    </xf>
    <xf numFmtId="165" fontId="11" fillId="0" borderId="0" xfId="1" applyNumberFormat="1" applyFont="1" applyFill="1" applyBorder="1" applyAlignment="1" applyProtection="1">
      <alignment vertical="center" shrinkToFit="1"/>
    </xf>
    <xf numFmtId="165" fontId="12" fillId="7" borderId="6" xfId="1" applyNumberFormat="1" applyFont="1" applyFill="1" applyBorder="1" applyAlignment="1" applyProtection="1">
      <alignment vertical="center" shrinkToFit="1"/>
    </xf>
    <xf numFmtId="165" fontId="12" fillId="8" borderId="7" xfId="1" applyNumberFormat="1" applyFont="1" applyFill="1" applyBorder="1" applyAlignment="1" applyProtection="1">
      <alignment vertical="center" shrinkToFit="1"/>
    </xf>
    <xf numFmtId="165" fontId="12" fillId="8" borderId="5" xfId="1" applyNumberFormat="1" applyFont="1" applyFill="1" applyBorder="1" applyAlignment="1" applyProtection="1">
      <alignment vertical="center" shrinkToFit="1"/>
    </xf>
    <xf numFmtId="10" fontId="12" fillId="8" borderId="8" xfId="3" applyNumberFormat="1" applyFont="1" applyFill="1" applyBorder="1" applyAlignment="1" applyProtection="1">
      <alignment horizontal="center" vertical="center"/>
    </xf>
    <xf numFmtId="10" fontId="12" fillId="7" borderId="9" xfId="3" applyNumberFormat="1" applyFont="1" applyFill="1" applyBorder="1" applyAlignment="1" applyProtection="1">
      <alignment horizontal="center" vertical="center"/>
    </xf>
    <xf numFmtId="165" fontId="12" fillId="0" borderId="0" xfId="1" applyNumberFormat="1" applyFont="1" applyFill="1" applyBorder="1" applyAlignment="1" applyProtection="1">
      <alignment vertical="center" shrinkToFit="1"/>
    </xf>
    <xf numFmtId="0" fontId="14" fillId="2" borderId="0" xfId="0" applyFont="1" applyFill="1" applyBorder="1" applyAlignment="1" applyProtection="1">
      <alignment vertical="center"/>
      <protection locked="0"/>
    </xf>
    <xf numFmtId="171" fontId="14" fillId="2" borderId="0" xfId="2" applyNumberFormat="1" applyFont="1" applyFill="1" applyBorder="1" applyAlignment="1" applyProtection="1">
      <alignment vertical="center"/>
      <protection locked="0"/>
    </xf>
    <xf numFmtId="172" fontId="14" fillId="2" borderId="0" xfId="2" applyNumberFormat="1" applyFont="1" applyFill="1" applyBorder="1" applyAlignment="1" applyProtection="1">
      <alignment vertical="center"/>
      <protection locked="0"/>
    </xf>
    <xf numFmtId="3" fontId="15" fillId="2" borderId="0" xfId="0" applyNumberFormat="1" applyFont="1" applyFill="1" applyBorder="1" applyAlignment="1" applyProtection="1">
      <alignment vertical="center"/>
      <protection locked="0"/>
    </xf>
    <xf numFmtId="172" fontId="12" fillId="2" borderId="3" xfId="2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Border="1" applyAlignment="1" applyProtection="1">
      <alignment horizontal="right" vertical="center"/>
      <protection locked="0"/>
    </xf>
    <xf numFmtId="49" fontId="12" fillId="8" borderId="10" xfId="0" applyNumberFormat="1" applyFont="1" applyFill="1" applyBorder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9" fontId="12" fillId="0" borderId="0" xfId="3" applyFont="1" applyFill="1" applyBorder="1" applyAlignment="1" applyProtection="1">
      <alignment horizontal="center" vertical="center"/>
      <protection locked="0"/>
    </xf>
    <xf numFmtId="174" fontId="11" fillId="0" borderId="0" xfId="1" applyNumberFormat="1" applyFont="1" applyFill="1" applyBorder="1" applyAlignment="1" applyProtection="1">
      <alignment vertical="center"/>
      <protection locked="0"/>
    </xf>
    <xf numFmtId="175" fontId="11" fillId="0" borderId="0" xfId="0" applyNumberFormat="1" applyFont="1" applyBorder="1" applyAlignment="1" applyProtection="1">
      <alignment horizontal="center" vertical="center"/>
      <protection locked="0"/>
    </xf>
    <xf numFmtId="3" fontId="11" fillId="0" borderId="0" xfId="1" applyNumberFormat="1" applyFont="1" applyFill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 wrapText="1"/>
      <protection locked="0"/>
    </xf>
    <xf numFmtId="49" fontId="15" fillId="2" borderId="0" xfId="0" applyNumberFormat="1" applyFont="1" applyFill="1" applyBorder="1" applyAlignment="1" applyProtection="1">
      <alignment horizontal="center" vertical="center"/>
    </xf>
    <xf numFmtId="0" fontId="14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49" fontId="12" fillId="2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49" fontId="11" fillId="2" borderId="0" xfId="0" applyNumberFormat="1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vertical="center" shrinkToFit="1"/>
      <protection locked="0"/>
    </xf>
    <xf numFmtId="49" fontId="12" fillId="2" borderId="0" xfId="0" applyNumberFormat="1" applyFont="1" applyFill="1" applyBorder="1" applyAlignment="1" applyProtection="1">
      <alignment horizontal="left" vertical="center"/>
      <protection locked="0"/>
    </xf>
    <xf numFmtId="0" fontId="11" fillId="2" borderId="0" xfId="0" applyNumberFormat="1" applyFont="1" applyFill="1" applyBorder="1" applyAlignment="1" applyProtection="1">
      <alignment vertical="center"/>
      <protection locked="0"/>
    </xf>
    <xf numFmtId="0" fontId="12" fillId="2" borderId="0" xfId="0" applyNumberFormat="1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176" fontId="11" fillId="2" borderId="0" xfId="2" applyNumberFormat="1" applyFont="1" applyFill="1" applyBorder="1" applyAlignment="1" applyProtection="1">
      <alignment vertical="center"/>
      <protection locked="0"/>
    </xf>
    <xf numFmtId="172" fontId="11" fillId="2" borderId="0" xfId="2" applyNumberFormat="1" applyFont="1" applyFill="1" applyBorder="1" applyAlignment="1" applyProtection="1">
      <alignment vertical="center"/>
      <protection locked="0"/>
    </xf>
    <xf numFmtId="3" fontId="11" fillId="2" borderId="0" xfId="0" applyNumberFormat="1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vertical="center"/>
      <protection locked="0"/>
    </xf>
    <xf numFmtId="0" fontId="11" fillId="6" borderId="0" xfId="0" applyFont="1" applyFill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177" fontId="16" fillId="0" borderId="2" xfId="0" quotePrefix="1" applyNumberFormat="1" applyFont="1" applyFill="1" applyBorder="1" applyAlignment="1" applyProtection="1">
      <alignment horizontal="left" vertical="center" shrinkToFit="1"/>
      <protection locked="0"/>
    </xf>
    <xf numFmtId="49" fontId="1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2" xfId="0" applyNumberFormat="1" applyFont="1" applyFill="1" applyBorder="1" applyAlignment="1" applyProtection="1">
      <alignment horizontal="center" vertical="center"/>
      <protection locked="0"/>
    </xf>
    <xf numFmtId="165" fontId="11" fillId="0" borderId="2" xfId="0" applyNumberFormat="1" applyFont="1" applyFill="1" applyBorder="1" applyAlignment="1" applyProtection="1">
      <alignment vertical="center" shrinkToFit="1"/>
      <protection locked="0"/>
    </xf>
    <xf numFmtId="179" fontId="11" fillId="0" borderId="2" xfId="0" applyNumberFormat="1" applyFont="1" applyFill="1" applyBorder="1" applyAlignment="1" applyProtection="1">
      <alignment vertical="center" shrinkToFit="1"/>
      <protection locked="0"/>
    </xf>
    <xf numFmtId="0" fontId="11" fillId="0" borderId="0" xfId="0" applyFont="1" applyBorder="1" applyAlignment="1" applyProtection="1">
      <alignment vertical="center"/>
      <protection locked="0"/>
    </xf>
    <xf numFmtId="49" fontId="11" fillId="0" borderId="2" xfId="0" applyNumberFormat="1" applyFont="1" applyFill="1" applyBorder="1" applyAlignment="1" applyProtection="1">
      <alignment horizontal="left" vertical="center"/>
      <protection locked="0"/>
    </xf>
    <xf numFmtId="0" fontId="11" fillId="0" borderId="10" xfId="0" applyFont="1" applyFill="1" applyBorder="1" applyAlignment="1" applyProtection="1">
      <alignment horizontal="center" vertical="center"/>
      <protection locked="0"/>
    </xf>
    <xf numFmtId="176" fontId="11" fillId="0" borderId="10" xfId="0" applyNumberFormat="1" applyFont="1" applyFill="1" applyBorder="1" applyAlignment="1" applyProtection="1">
      <alignment horizontal="center" vertical="center"/>
      <protection locked="0"/>
    </xf>
    <xf numFmtId="165" fontId="11" fillId="0" borderId="10" xfId="0" applyNumberFormat="1" applyFont="1" applyFill="1" applyBorder="1" applyAlignment="1" applyProtection="1">
      <alignment vertical="center"/>
      <protection locked="0"/>
    </xf>
    <xf numFmtId="176" fontId="12" fillId="8" borderId="10" xfId="2" applyNumberFormat="1" applyFont="1" applyFill="1" applyBorder="1" applyAlignment="1" applyProtection="1">
      <alignment horizontal="center" vertical="center"/>
      <protection locked="0"/>
    </xf>
    <xf numFmtId="165" fontId="12" fillId="8" borderId="10" xfId="2" applyNumberFormat="1" applyFont="1" applyFill="1" applyBorder="1" applyAlignment="1" applyProtection="1">
      <alignment vertical="center" shrinkToFi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9" fontId="12" fillId="8" borderId="8" xfId="0" applyNumberFormat="1" applyFont="1" applyFill="1" applyBorder="1" applyAlignment="1" applyProtection="1">
      <alignment horizontal="center" vertical="center"/>
      <protection locked="0"/>
    </xf>
    <xf numFmtId="9" fontId="12" fillId="8" borderId="8" xfId="3" applyFont="1" applyFill="1" applyBorder="1" applyAlignment="1" applyProtection="1">
      <alignment horizontal="center" vertical="center"/>
      <protection locked="0"/>
    </xf>
    <xf numFmtId="165" fontId="12" fillId="8" borderId="8" xfId="2" applyNumberFormat="1" applyFont="1" applyFill="1" applyBorder="1" applyAlignment="1" applyProtection="1">
      <alignment vertical="center" shrinkToFit="1"/>
      <protection locked="0"/>
    </xf>
    <xf numFmtId="176" fontId="12" fillId="0" borderId="0" xfId="2" applyNumberFormat="1" applyFont="1" applyFill="1" applyBorder="1" applyAlignment="1" applyProtection="1">
      <alignment horizontal="center" vertical="center"/>
      <protection locked="0"/>
    </xf>
    <xf numFmtId="165" fontId="12" fillId="0" borderId="0" xfId="2" applyNumberFormat="1" applyFont="1" applyFill="1" applyBorder="1" applyAlignment="1" applyProtection="1">
      <alignment vertical="center"/>
      <protection locked="0"/>
    </xf>
    <xf numFmtId="165" fontId="12" fillId="8" borderId="10" xfId="2" applyNumberFormat="1" applyFont="1" applyFill="1" applyBorder="1" applyAlignment="1" applyProtection="1">
      <alignment vertical="center"/>
      <protection locked="0"/>
    </xf>
    <xf numFmtId="165" fontId="12" fillId="8" borderId="8" xfId="2" applyNumberFormat="1" applyFont="1" applyFill="1" applyBorder="1" applyAlignment="1" applyProtection="1">
      <alignment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10" fontId="11" fillId="0" borderId="0" xfId="2" applyNumberFormat="1" applyFont="1" applyFill="1" applyBorder="1" applyAlignment="1" applyProtection="1">
      <alignment horizontal="center" vertical="center"/>
      <protection locked="0"/>
    </xf>
    <xf numFmtId="165" fontId="11" fillId="0" borderId="0" xfId="2" applyNumberFormat="1" applyFont="1" applyFill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165" fontId="12" fillId="7" borderId="9" xfId="2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10" fontId="12" fillId="0" borderId="0" xfId="3" applyNumberFormat="1" applyFont="1" applyFill="1" applyBorder="1" applyAlignment="1" applyProtection="1">
      <alignment horizontal="center" vertical="center"/>
      <protection locked="0"/>
    </xf>
    <xf numFmtId="49" fontId="12" fillId="5" borderId="10" xfId="0" applyNumberFormat="1" applyFont="1" applyFill="1" applyBorder="1" applyAlignment="1" applyProtection="1">
      <alignment horizontal="center" vertical="center"/>
      <protection locked="0"/>
    </xf>
    <xf numFmtId="176" fontId="12" fillId="5" borderId="10" xfId="2" applyNumberFormat="1" applyFont="1" applyFill="1" applyBorder="1" applyAlignment="1" applyProtection="1">
      <alignment horizontal="center" vertical="center"/>
      <protection locked="0"/>
    </xf>
    <xf numFmtId="165" fontId="12" fillId="5" borderId="10" xfId="2" applyNumberFormat="1" applyFont="1" applyFill="1" applyBorder="1" applyAlignment="1" applyProtection="1">
      <alignment vertical="center"/>
      <protection locked="0"/>
    </xf>
    <xf numFmtId="9" fontId="12" fillId="5" borderId="0" xfId="3" applyFont="1" applyFill="1" applyBorder="1" applyAlignment="1" applyProtection="1">
      <alignment horizontal="center" vertical="center"/>
      <protection locked="0"/>
    </xf>
    <xf numFmtId="9" fontId="12" fillId="5" borderId="0" xfId="3" applyNumberFormat="1" applyFont="1" applyFill="1" applyBorder="1" applyAlignment="1" applyProtection="1">
      <alignment horizontal="center" vertical="center"/>
      <protection locked="0"/>
    </xf>
    <xf numFmtId="165" fontId="12" fillId="5" borderId="0" xfId="2" applyNumberFormat="1" applyFont="1" applyFill="1" applyBorder="1" applyAlignment="1" applyProtection="1">
      <alignment vertical="center"/>
      <protection locked="0"/>
    </xf>
    <xf numFmtId="49" fontId="12" fillId="5" borderId="8" xfId="0" applyNumberFormat="1" applyFont="1" applyFill="1" applyBorder="1" applyAlignment="1" applyProtection="1">
      <alignment horizontal="center" vertical="center"/>
      <protection locked="0"/>
    </xf>
    <xf numFmtId="176" fontId="12" fillId="5" borderId="8" xfId="2" applyNumberFormat="1" applyFont="1" applyFill="1" applyBorder="1" applyAlignment="1" applyProtection="1">
      <alignment horizontal="center" vertical="center"/>
      <protection locked="0"/>
    </xf>
    <xf numFmtId="165" fontId="12" fillId="5" borderId="8" xfId="2" applyNumberFormat="1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Border="1" applyAlignment="1" applyProtection="1">
      <alignment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1" applyNumberFormat="1" applyFont="1" applyFill="1" applyBorder="1" applyAlignment="1" applyProtection="1">
      <alignment vertical="center" wrapText="1"/>
      <protection locked="0"/>
    </xf>
    <xf numFmtId="49" fontId="11" fillId="0" borderId="0" xfId="1" applyNumberFormat="1" applyFont="1" applyFill="1" applyBorder="1" applyAlignment="1" applyProtection="1">
      <alignment vertical="center"/>
      <protection locked="0"/>
    </xf>
    <xf numFmtId="49" fontId="12" fillId="0" borderId="0" xfId="2" applyNumberFormat="1" applyFont="1" applyFill="1" applyBorder="1" applyAlignment="1" applyProtection="1">
      <alignment vertical="center"/>
      <protection locked="0"/>
    </xf>
    <xf numFmtId="49" fontId="11" fillId="0" borderId="0" xfId="2" applyNumberFormat="1" applyFont="1" applyFill="1" applyBorder="1" applyAlignment="1" applyProtection="1">
      <alignment vertical="center"/>
      <protection locked="0"/>
    </xf>
    <xf numFmtId="176" fontId="11" fillId="0" borderId="0" xfId="1" applyNumberFormat="1" applyFont="1" applyFill="1" applyBorder="1" applyAlignment="1" applyProtection="1">
      <alignment vertical="center"/>
      <protection locked="0"/>
    </xf>
    <xf numFmtId="0" fontId="11" fillId="2" borderId="0" xfId="0" applyFont="1" applyFill="1" applyBorder="1" applyAlignment="1" applyProtection="1">
      <alignment horizontal="left" vertical="center"/>
    </xf>
    <xf numFmtId="49" fontId="11" fillId="3" borderId="1" xfId="0" applyNumberFormat="1" applyFont="1" applyFill="1" applyBorder="1" applyAlignment="1" applyProtection="1">
      <alignment horizontal="center" vertical="center"/>
    </xf>
    <xf numFmtId="0" fontId="16" fillId="0" borderId="10" xfId="0" quotePrefix="1" applyFont="1" applyFill="1" applyBorder="1" applyAlignment="1" applyProtection="1">
      <alignment horizontal="left" vertical="center" wrapText="1"/>
    </xf>
    <xf numFmtId="49" fontId="16" fillId="0" borderId="10" xfId="0" applyNumberFormat="1" applyFont="1" applyFill="1" applyBorder="1" applyAlignment="1" applyProtection="1">
      <alignment horizontal="left" vertical="center" wrapText="1"/>
    </xf>
    <xf numFmtId="49" fontId="12" fillId="8" borderId="12" xfId="0" applyNumberFormat="1" applyFont="1" applyFill="1" applyBorder="1" applyAlignment="1" applyProtection="1">
      <alignment vertical="center"/>
    </xf>
    <xf numFmtId="49" fontId="12" fillId="8" borderId="10" xfId="0" applyNumberFormat="1" applyFont="1" applyFill="1" applyBorder="1" applyAlignment="1" applyProtection="1">
      <alignment horizontal="left" vertical="center"/>
    </xf>
    <xf numFmtId="49" fontId="12" fillId="8" borderId="13" xfId="0" applyNumberFormat="1" applyFont="1" applyFill="1" applyBorder="1" applyAlignment="1" applyProtection="1">
      <alignment vertical="center"/>
    </xf>
    <xf numFmtId="49" fontId="12" fillId="8" borderId="8" xfId="0" applyNumberFormat="1" applyFont="1" applyFill="1" applyBorder="1" applyAlignment="1" applyProtection="1">
      <alignment horizontal="left" vertical="center"/>
    </xf>
    <xf numFmtId="49" fontId="12" fillId="0" borderId="0" xfId="0" applyNumberFormat="1" applyFont="1" applyFill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horizontal="left"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horizontal="left" vertical="center"/>
    </xf>
    <xf numFmtId="49" fontId="11" fillId="7" borderId="11" xfId="0" applyNumberFormat="1" applyFont="1" applyFill="1" applyBorder="1" applyAlignment="1" applyProtection="1">
      <alignment vertical="center"/>
    </xf>
    <xf numFmtId="49" fontId="12" fillId="7" borderId="9" xfId="0" applyNumberFormat="1" applyFont="1" applyFill="1" applyBorder="1" applyAlignment="1" applyProtection="1">
      <alignment horizontal="left" vertical="center"/>
    </xf>
    <xf numFmtId="49" fontId="12" fillId="5" borderId="12" xfId="0" applyNumberFormat="1" applyFont="1" applyFill="1" applyBorder="1" applyAlignment="1" applyProtection="1">
      <alignment vertical="center"/>
    </xf>
    <xf numFmtId="49" fontId="12" fillId="5" borderId="10" xfId="0" applyNumberFormat="1" applyFont="1" applyFill="1" applyBorder="1" applyAlignment="1" applyProtection="1">
      <alignment horizontal="left" vertical="center"/>
    </xf>
    <xf numFmtId="49" fontId="12" fillId="5" borderId="14" xfId="0" applyNumberFormat="1" applyFont="1" applyFill="1" applyBorder="1" applyAlignment="1" applyProtection="1">
      <alignment vertical="center"/>
    </xf>
    <xf numFmtId="49" fontId="12" fillId="5" borderId="0" xfId="0" applyNumberFormat="1" applyFont="1" applyFill="1" applyBorder="1" applyAlignment="1" applyProtection="1">
      <alignment horizontal="left" vertical="center"/>
    </xf>
    <xf numFmtId="49" fontId="12" fillId="5" borderId="13" xfId="0" applyNumberFormat="1" applyFont="1" applyFill="1" applyBorder="1" applyAlignment="1" applyProtection="1">
      <alignment vertical="center"/>
    </xf>
    <xf numFmtId="49" fontId="12" fillId="5" borderId="8" xfId="0" applyNumberFormat="1" applyFont="1" applyFill="1" applyBorder="1" applyAlignment="1" applyProtection="1">
      <alignment horizontal="left" vertical="center"/>
    </xf>
    <xf numFmtId="49" fontId="11" fillId="0" borderId="0" xfId="0" applyNumberFormat="1" applyFont="1" applyFill="1" applyBorder="1" applyAlignment="1" applyProtection="1">
      <alignment vertical="center" wrapText="1"/>
    </xf>
    <xf numFmtId="165" fontId="11" fillId="0" borderId="10" xfId="0" applyNumberFormat="1" applyFont="1" applyFill="1" applyBorder="1" applyAlignment="1" applyProtection="1">
      <alignment vertical="center"/>
    </xf>
    <xf numFmtId="178" fontId="12" fillId="7" borderId="11" xfId="0" quotePrefix="1" applyNumberFormat="1" applyFont="1" applyFill="1" applyBorder="1" applyAlignment="1" applyProtection="1">
      <alignment horizontal="left" vertical="center" shrinkToFit="1"/>
      <protection locked="0"/>
    </xf>
    <xf numFmtId="49" fontId="12" fillId="7" borderId="9" xfId="0" applyNumberFormat="1" applyFont="1" applyFill="1" applyBorder="1" applyAlignment="1" applyProtection="1">
      <alignment horizontal="left" vertical="center"/>
      <protection locked="0"/>
    </xf>
    <xf numFmtId="49" fontId="12" fillId="7" borderId="9" xfId="0" applyNumberFormat="1" applyFont="1" applyFill="1" applyBorder="1" applyAlignment="1" applyProtection="1">
      <alignment horizontal="center" vertical="center"/>
      <protection locked="0"/>
    </xf>
    <xf numFmtId="177" fontId="12" fillId="7" borderId="9" xfId="2" applyNumberFormat="1" applyFont="1" applyFill="1" applyBorder="1" applyAlignment="1" applyProtection="1">
      <alignment horizontal="center" vertical="center"/>
      <protection locked="0"/>
    </xf>
    <xf numFmtId="165" fontId="12" fillId="7" borderId="9" xfId="2" applyNumberFormat="1" applyFont="1" applyFill="1" applyBorder="1" applyAlignment="1" applyProtection="1">
      <alignment vertical="center" shrinkToFit="1"/>
      <protection locked="0"/>
    </xf>
    <xf numFmtId="179" fontId="11" fillId="0" borderId="2" xfId="0" applyNumberFormat="1" applyFont="1" applyFill="1" applyBorder="1" applyAlignment="1" applyProtection="1">
      <alignment vertical="center" shrinkToFit="1"/>
    </xf>
    <xf numFmtId="9" fontId="12" fillId="7" borderId="9" xfId="3" applyFont="1" applyFill="1" applyBorder="1" applyAlignment="1" applyProtection="1">
      <alignment horizontal="center" vertical="center"/>
      <protection locked="0"/>
    </xf>
    <xf numFmtId="177" fontId="16" fillId="0" borderId="11" xfId="0" quotePrefix="1" applyNumberFormat="1" applyFont="1" applyFill="1" applyBorder="1" applyAlignment="1" applyProtection="1">
      <alignment horizontal="left" vertical="center" shrinkToFit="1"/>
      <protection locked="0"/>
    </xf>
    <xf numFmtId="177" fontId="11" fillId="0" borderId="15" xfId="0" applyNumberFormat="1" applyFont="1" applyFill="1" applyBorder="1" applyAlignment="1" applyProtection="1">
      <alignment horizontal="center" vertical="center"/>
      <protection locked="0"/>
    </xf>
    <xf numFmtId="49" fontId="12" fillId="7" borderId="8" xfId="0" applyNumberFormat="1" applyFont="1" applyFill="1" applyBorder="1" applyAlignment="1" applyProtection="1">
      <alignment horizontal="left" vertical="center"/>
      <protection locked="0"/>
    </xf>
    <xf numFmtId="49" fontId="12" fillId="7" borderId="8" xfId="0" applyNumberFormat="1" applyFont="1" applyFill="1" applyBorder="1" applyAlignment="1" applyProtection="1">
      <alignment horizontal="center" vertical="center"/>
      <protection locked="0"/>
    </xf>
    <xf numFmtId="177" fontId="12" fillId="7" borderId="8" xfId="2" applyNumberFormat="1" applyFont="1" applyFill="1" applyBorder="1" applyAlignment="1" applyProtection="1">
      <alignment horizontal="center" vertical="center"/>
      <protection locked="0"/>
    </xf>
    <xf numFmtId="177" fontId="16" fillId="0" borderId="10" xfId="0" quotePrefix="1" applyNumberFormat="1" applyFont="1" applyFill="1" applyBorder="1" applyAlignment="1" applyProtection="1">
      <alignment horizontal="left" vertical="center" shrinkToFit="1"/>
      <protection locked="0"/>
    </xf>
    <xf numFmtId="49" fontId="11" fillId="0" borderId="10" xfId="0" applyNumberFormat="1" applyFont="1" applyFill="1" applyBorder="1" applyAlignment="1" applyProtection="1">
      <alignment horizontal="center" vertical="center"/>
      <protection locked="0"/>
    </xf>
    <xf numFmtId="177" fontId="11" fillId="0" borderId="10" xfId="0" applyNumberFormat="1" applyFont="1" applyFill="1" applyBorder="1" applyAlignment="1" applyProtection="1">
      <alignment horizontal="center" vertical="center"/>
      <protection locked="0"/>
    </xf>
    <xf numFmtId="165" fontId="11" fillId="0" borderId="10" xfId="0" applyNumberFormat="1" applyFont="1" applyFill="1" applyBorder="1" applyAlignment="1" applyProtection="1">
      <alignment vertical="center" shrinkToFit="1"/>
      <protection locked="0"/>
    </xf>
    <xf numFmtId="179" fontId="11" fillId="0" borderId="10" xfId="0" applyNumberFormat="1" applyFont="1" applyFill="1" applyBorder="1" applyAlignment="1" applyProtection="1">
      <alignment vertical="center" shrinkToFit="1"/>
      <protection locked="0"/>
    </xf>
    <xf numFmtId="49" fontId="11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178" fontId="12" fillId="7" borderId="35" xfId="0" quotePrefix="1" applyNumberFormat="1" applyFont="1" applyFill="1" applyBorder="1" applyAlignment="1" applyProtection="1">
      <alignment horizontal="left" vertical="center" shrinkToFit="1"/>
      <protection locked="0"/>
    </xf>
    <xf numFmtId="49" fontId="12" fillId="7" borderId="36" xfId="0" applyNumberFormat="1" applyFont="1" applyFill="1" applyBorder="1" applyAlignment="1" applyProtection="1">
      <alignment horizontal="left" vertical="center"/>
      <protection locked="0"/>
    </xf>
    <xf numFmtId="49" fontId="12" fillId="7" borderId="36" xfId="0" applyNumberFormat="1" applyFont="1" applyFill="1" applyBorder="1" applyAlignment="1" applyProtection="1">
      <alignment horizontal="center" vertical="center"/>
      <protection locked="0"/>
    </xf>
    <xf numFmtId="177" fontId="16" fillId="0" borderId="42" xfId="0" quotePrefix="1" applyNumberFormat="1" applyFont="1" applyFill="1" applyBorder="1" applyAlignment="1" applyProtection="1">
      <alignment horizontal="left" vertical="center" shrinkToFit="1"/>
      <protection locked="0"/>
    </xf>
    <xf numFmtId="49" fontId="11" fillId="0" borderId="43" xfId="0" applyNumberFormat="1" applyFont="1" applyFill="1" applyBorder="1" applyAlignment="1" applyProtection="1">
      <alignment horizontal="center" vertical="center"/>
      <protection locked="0"/>
    </xf>
    <xf numFmtId="179" fontId="11" fillId="0" borderId="0" xfId="0" applyNumberFormat="1" applyFont="1" applyBorder="1" applyAlignment="1" applyProtection="1">
      <alignment vertical="center"/>
      <protection locked="0"/>
    </xf>
    <xf numFmtId="178" fontId="12" fillId="7" borderId="17" xfId="0" quotePrefix="1" applyNumberFormat="1" applyFont="1" applyFill="1" applyBorder="1" applyAlignment="1" applyProtection="1">
      <alignment horizontal="left" vertical="center" shrinkToFit="1"/>
      <protection locked="0"/>
    </xf>
    <xf numFmtId="49" fontId="12" fillId="7" borderId="18" xfId="0" applyNumberFormat="1" applyFont="1" applyFill="1" applyBorder="1" applyAlignment="1" applyProtection="1">
      <alignment horizontal="left" vertical="center"/>
      <protection locked="0"/>
    </xf>
    <xf numFmtId="49" fontId="12" fillId="7" borderId="18" xfId="0" applyNumberFormat="1" applyFont="1" applyFill="1" applyBorder="1" applyAlignment="1" applyProtection="1">
      <alignment horizontal="center" vertical="center"/>
      <protection locked="0"/>
    </xf>
    <xf numFmtId="179" fontId="11" fillId="0" borderId="0" xfId="0" applyNumberFormat="1" applyFont="1" applyFill="1" applyBorder="1" applyAlignment="1" applyProtection="1">
      <alignment vertical="center"/>
      <protection locked="0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43" xfId="0" applyNumberFormat="1" applyFont="1" applyFill="1" applyBorder="1" applyAlignment="1" applyProtection="1">
      <alignment horizontal="left" vertical="center"/>
      <protection locked="0"/>
    </xf>
    <xf numFmtId="49" fontId="11" fillId="0" borderId="5" xfId="0" applyNumberFormat="1" applyFont="1" applyFill="1" applyBorder="1" applyAlignment="1" applyProtection="1">
      <alignment horizontal="center" vertical="center"/>
      <protection locked="0"/>
    </xf>
    <xf numFmtId="177" fontId="16" fillId="0" borderId="27" xfId="0" quotePrefix="1" applyNumberFormat="1" applyFont="1" applyFill="1" applyBorder="1" applyAlignment="1" applyProtection="1">
      <alignment horizontal="left" vertical="center" shrinkToFit="1"/>
      <protection locked="0"/>
    </xf>
    <xf numFmtId="49" fontId="12" fillId="7" borderId="23" xfId="0" applyNumberFormat="1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12" fillId="7" borderId="23" xfId="0" applyNumberFormat="1" applyFont="1" applyFill="1" applyBorder="1" applyAlignment="1" applyProtection="1">
      <alignment horizontal="left" vertical="center"/>
      <protection locked="0"/>
    </xf>
    <xf numFmtId="0" fontId="11" fillId="0" borderId="47" xfId="13" applyFont="1" applyFill="1" applyBorder="1" applyAlignment="1">
      <alignment horizontal="center" vertical="center" wrapText="1"/>
    </xf>
    <xf numFmtId="178" fontId="12" fillId="7" borderId="25" xfId="0" quotePrefix="1" applyNumberFormat="1" applyFont="1" applyFill="1" applyBorder="1" applyAlignment="1" applyProtection="1">
      <alignment horizontal="left" vertical="center" shrinkToFit="1"/>
      <protection locked="0"/>
    </xf>
    <xf numFmtId="49" fontId="11" fillId="0" borderId="47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47" xfId="0" applyNumberFormat="1" applyFont="1" applyFill="1" applyBorder="1" applyAlignment="1" applyProtection="1">
      <alignment horizontal="center" vertical="center"/>
      <protection locked="0"/>
    </xf>
    <xf numFmtId="49" fontId="11" fillId="0" borderId="47" xfId="5" applyNumberFormat="1" applyFont="1" applyFill="1" applyBorder="1" applyAlignment="1" applyProtection="1">
      <alignment horizontal="center" vertical="center"/>
      <protection locked="0"/>
    </xf>
    <xf numFmtId="49" fontId="11" fillId="0" borderId="47" xfId="5" applyNumberFormat="1" applyFont="1" applyFill="1" applyBorder="1" applyAlignment="1" applyProtection="1">
      <alignment horizontal="left" vertical="center" wrapText="1"/>
      <protection locked="0"/>
    </xf>
    <xf numFmtId="0" fontId="11" fillId="0" borderId="47" xfId="0" applyFont="1" applyFill="1" applyBorder="1" applyAlignment="1">
      <alignment horizontal="left" vertical="top" wrapText="1"/>
    </xf>
    <xf numFmtId="0" fontId="11" fillId="0" borderId="0" xfId="0" applyFont="1"/>
    <xf numFmtId="0" fontId="11" fillId="0" borderId="45" xfId="0" applyFont="1" applyFill="1" applyBorder="1" applyAlignment="1">
      <alignment horizontal="left" vertical="center" wrapText="1"/>
    </xf>
    <xf numFmtId="0" fontId="23" fillId="0" borderId="47" xfId="0" applyFont="1" applyFill="1" applyBorder="1" applyAlignment="1">
      <alignment vertical="center" wrapText="1"/>
    </xf>
    <xf numFmtId="49" fontId="11" fillId="0" borderId="48" xfId="0" applyNumberFormat="1" applyFont="1" applyFill="1" applyBorder="1" applyAlignment="1" applyProtection="1">
      <alignment horizontal="center" vertical="center"/>
      <protection locked="0"/>
    </xf>
    <xf numFmtId="49" fontId="11" fillId="0" borderId="48" xfId="0" applyNumberFormat="1" applyFont="1" applyFill="1" applyBorder="1" applyAlignment="1" applyProtection="1">
      <alignment horizontal="left" vertical="center" wrapText="1"/>
      <protection locked="0"/>
    </xf>
    <xf numFmtId="179" fontId="12" fillId="0" borderId="0" xfId="0" applyNumberFormat="1" applyFont="1" applyBorder="1" applyAlignment="1" applyProtection="1">
      <alignment horizontal="center" vertical="center"/>
      <protection locked="0"/>
    </xf>
    <xf numFmtId="179" fontId="11" fillId="11" borderId="0" xfId="0" applyNumberFormat="1" applyFont="1" applyFill="1" applyBorder="1" applyAlignment="1" applyProtection="1">
      <alignment vertical="center"/>
      <protection locked="0"/>
    </xf>
    <xf numFmtId="49" fontId="11" fillId="11" borderId="0" xfId="0" applyNumberFormat="1" applyFont="1" applyFill="1" applyBorder="1" applyAlignment="1" applyProtection="1">
      <alignment horizontal="left" vertical="center" wrapText="1"/>
      <protection locked="0"/>
    </xf>
    <xf numFmtId="0" fontId="11" fillId="11" borderId="0" xfId="0" applyFont="1" applyFill="1" applyBorder="1" applyAlignment="1" applyProtection="1">
      <alignment vertical="center"/>
      <protection locked="0"/>
    </xf>
    <xf numFmtId="179" fontId="12" fillId="11" borderId="0" xfId="0" applyNumberFormat="1" applyFont="1" applyFill="1" applyBorder="1" applyAlignment="1" applyProtection="1">
      <alignment vertical="center"/>
      <protection locked="0"/>
    </xf>
    <xf numFmtId="0" fontId="12" fillId="11" borderId="0" xfId="0" applyFont="1" applyFill="1" applyBorder="1" applyAlignment="1" applyProtection="1">
      <alignment vertical="center"/>
      <protection locked="0"/>
    </xf>
    <xf numFmtId="177" fontId="11" fillId="11" borderId="0" xfId="0" applyNumberFormat="1" applyFont="1" applyFill="1" applyBorder="1" applyAlignment="1" applyProtection="1">
      <alignment horizontal="center" vertical="center"/>
      <protection locked="0"/>
    </xf>
    <xf numFmtId="49" fontId="11" fillId="0" borderId="47" xfId="4" applyNumberFormat="1" applyFont="1" applyFill="1" applyBorder="1" applyAlignment="1" applyProtection="1">
      <alignment horizontal="left" vertical="center" wrapText="1"/>
      <protection locked="0"/>
    </xf>
    <xf numFmtId="49" fontId="11" fillId="0" borderId="47" xfId="4" applyNumberFormat="1" applyFont="1" applyFill="1" applyBorder="1" applyAlignment="1" applyProtection="1">
      <alignment horizontal="center" vertical="center"/>
      <protection locked="0"/>
    </xf>
    <xf numFmtId="49" fontId="11" fillId="0" borderId="48" xfId="4" applyNumberFormat="1" applyFont="1" applyFill="1" applyBorder="1" applyAlignment="1" applyProtection="1">
      <alignment horizontal="left" vertical="center" wrapText="1"/>
      <protection locked="0"/>
    </xf>
    <xf numFmtId="49" fontId="11" fillId="0" borderId="48" xfId="4" applyNumberFormat="1" applyFont="1" applyFill="1" applyBorder="1" applyAlignment="1" applyProtection="1">
      <alignment horizontal="center" vertical="center"/>
      <protection locked="0"/>
    </xf>
    <xf numFmtId="49" fontId="11" fillId="0" borderId="47" xfId="4" applyNumberFormat="1" applyFont="1" applyFill="1" applyBorder="1" applyAlignment="1" applyProtection="1">
      <alignment horizontal="left" vertical="center"/>
      <protection locked="0"/>
    </xf>
    <xf numFmtId="49" fontId="11" fillId="0" borderId="0" xfId="5" applyNumberFormat="1" applyFont="1" applyFill="1" applyBorder="1" applyAlignment="1" applyProtection="1">
      <alignment horizontal="left" vertical="center" wrapText="1"/>
      <protection locked="0"/>
    </xf>
    <xf numFmtId="49" fontId="11" fillId="12" borderId="0" xfId="4" applyNumberFormat="1" applyFont="1" applyFill="1" applyBorder="1" applyAlignment="1" applyProtection="1">
      <alignment horizontal="left" vertical="center"/>
      <protection locked="0"/>
    </xf>
    <xf numFmtId="49" fontId="11" fillId="0" borderId="0" xfId="4" applyNumberFormat="1" applyFont="1" applyFill="1" applyBorder="1" applyAlignment="1" applyProtection="1">
      <alignment horizontal="left" vertical="center"/>
      <protection locked="0"/>
    </xf>
    <xf numFmtId="49" fontId="11" fillId="11" borderId="0" xfId="5" applyNumberFormat="1" applyFont="1" applyFill="1" applyBorder="1" applyAlignment="1" applyProtection="1">
      <alignment horizontal="left" vertical="center" wrapText="1"/>
      <protection locked="0"/>
    </xf>
    <xf numFmtId="177" fontId="16" fillId="0" borderId="25" xfId="0" quotePrefix="1" applyNumberFormat="1" applyFont="1" applyFill="1" applyBorder="1" applyAlignment="1" applyProtection="1">
      <alignment horizontal="left" vertical="center" shrinkToFit="1"/>
      <protection locked="0"/>
    </xf>
    <xf numFmtId="178" fontId="12" fillId="7" borderId="22" xfId="0" quotePrefix="1" applyNumberFormat="1" applyFont="1" applyFill="1" applyBorder="1" applyAlignment="1" applyProtection="1">
      <alignment horizontal="left" vertical="center" shrinkToFit="1"/>
      <protection locked="0"/>
    </xf>
    <xf numFmtId="177" fontId="16" fillId="0" borderId="54" xfId="0" quotePrefix="1" applyNumberFormat="1" applyFont="1" applyFill="1" applyBorder="1" applyAlignment="1" applyProtection="1">
      <alignment horizontal="left" vertical="center" shrinkToFit="1"/>
      <protection locked="0"/>
    </xf>
    <xf numFmtId="49" fontId="11" fillId="0" borderId="48" xfId="5" applyNumberFormat="1" applyFont="1" applyFill="1" applyBorder="1" applyAlignment="1" applyProtection="1">
      <alignment horizontal="left" vertical="center" wrapText="1"/>
      <protection locked="0"/>
    </xf>
    <xf numFmtId="49" fontId="11" fillId="0" borderId="48" xfId="5" applyNumberFormat="1" applyFont="1" applyFill="1" applyBorder="1" applyAlignment="1" applyProtection="1">
      <alignment horizontal="center" vertical="center"/>
      <protection locked="0"/>
    </xf>
    <xf numFmtId="178" fontId="12" fillId="7" borderId="23" xfId="0" quotePrefix="1" applyNumberFormat="1" applyFont="1" applyFill="1" applyBorder="1" applyAlignment="1" applyProtection="1">
      <alignment horizontal="left" vertical="center" shrinkToFit="1"/>
      <protection locked="0"/>
    </xf>
    <xf numFmtId="178" fontId="12" fillId="7" borderId="24" xfId="0" quotePrefix="1" applyNumberFormat="1" applyFont="1" applyFill="1" applyBorder="1" applyAlignment="1" applyProtection="1">
      <alignment horizontal="left" vertical="center" shrinkToFit="1"/>
      <protection locked="0"/>
    </xf>
    <xf numFmtId="0" fontId="11" fillId="0" borderId="47" xfId="0" applyFont="1" applyFill="1" applyBorder="1" applyAlignment="1">
      <alignment horizontal="left" vertical="center" wrapText="1"/>
    </xf>
    <xf numFmtId="49" fontId="11" fillId="0" borderId="50" xfId="5" applyNumberFormat="1" applyFont="1" applyFill="1" applyBorder="1" applyAlignment="1" applyProtection="1">
      <alignment horizontal="center" vertical="center"/>
      <protection locked="0"/>
    </xf>
    <xf numFmtId="49" fontId="12" fillId="10" borderId="55" xfId="0" applyNumberFormat="1" applyFont="1" applyFill="1" applyBorder="1" applyAlignment="1" applyProtection="1">
      <alignment horizontal="center" vertical="center"/>
    </xf>
    <xf numFmtId="49" fontId="12" fillId="10" borderId="56" xfId="2" applyNumberFormat="1" applyFont="1" applyFill="1" applyBorder="1" applyAlignment="1" applyProtection="1">
      <alignment horizontal="center" vertical="center"/>
    </xf>
    <xf numFmtId="177" fontId="12" fillId="7" borderId="46" xfId="2" applyNumberFormat="1" applyFont="1" applyFill="1" applyBorder="1" applyAlignment="1" applyProtection="1">
      <alignment horizontal="center" vertical="center"/>
      <protection locked="0"/>
    </xf>
    <xf numFmtId="0" fontId="23" fillId="0" borderId="57" xfId="0" applyFont="1" applyFill="1" applyBorder="1" applyAlignment="1">
      <alignment vertical="center" wrapText="1"/>
    </xf>
    <xf numFmtId="0" fontId="11" fillId="0" borderId="57" xfId="13" applyFont="1" applyFill="1" applyBorder="1" applyAlignment="1">
      <alignment horizontal="center" vertical="center" wrapText="1"/>
    </xf>
    <xf numFmtId="177" fontId="11" fillId="0" borderId="58" xfId="0" applyNumberFormat="1" applyFont="1" applyFill="1" applyBorder="1" applyAlignment="1" applyProtection="1">
      <alignment horizontal="center" vertical="center"/>
      <protection locked="0"/>
    </xf>
    <xf numFmtId="177" fontId="11" fillId="0" borderId="37" xfId="0" applyNumberFormat="1" applyFont="1" applyFill="1" applyBorder="1" applyAlignment="1" applyProtection="1">
      <alignment horizontal="center" vertical="center"/>
      <protection locked="0"/>
    </xf>
    <xf numFmtId="177" fontId="11" fillId="0" borderId="49" xfId="0" applyNumberFormat="1" applyFont="1" applyFill="1" applyBorder="1" applyAlignment="1" applyProtection="1">
      <alignment horizontal="center" vertical="center"/>
      <protection locked="0"/>
    </xf>
    <xf numFmtId="177" fontId="11" fillId="0" borderId="38" xfId="0" applyNumberFormat="1" applyFont="1" applyFill="1" applyBorder="1" applyAlignment="1" applyProtection="1">
      <alignment horizontal="center" vertical="center"/>
      <protection locked="0"/>
    </xf>
    <xf numFmtId="49" fontId="11" fillId="12" borderId="47" xfId="0" applyNumberFormat="1" applyFont="1" applyFill="1" applyBorder="1" applyAlignment="1" applyProtection="1">
      <alignment horizontal="left" vertical="center" wrapText="1"/>
      <protection locked="0"/>
    </xf>
    <xf numFmtId="177" fontId="11" fillId="0" borderId="37" xfId="2" applyNumberFormat="1" applyFont="1" applyFill="1" applyBorder="1" applyAlignment="1" applyProtection="1">
      <alignment horizontal="center" vertical="center"/>
      <protection locked="0"/>
    </xf>
    <xf numFmtId="177" fontId="11" fillId="0" borderId="26" xfId="0" applyNumberFormat="1" applyFont="1" applyFill="1" applyBorder="1" applyAlignment="1" applyProtection="1">
      <alignment horizontal="center" vertical="center"/>
      <protection locked="0"/>
    </xf>
    <xf numFmtId="177" fontId="12" fillId="7" borderId="26" xfId="2" applyNumberFormat="1" applyFont="1" applyFill="1" applyBorder="1" applyAlignment="1" applyProtection="1">
      <alignment horizontal="center" vertical="center"/>
      <protection locked="0"/>
    </xf>
    <xf numFmtId="49" fontId="11" fillId="0" borderId="50" xfId="0" applyNumberFormat="1" applyFont="1" applyFill="1" applyBorder="1" applyAlignment="1" applyProtection="1">
      <alignment horizontal="center" vertical="center"/>
      <protection locked="0"/>
    </xf>
    <xf numFmtId="177" fontId="11" fillId="7" borderId="24" xfId="2" applyNumberFormat="1" applyFont="1" applyFill="1" applyBorder="1" applyAlignment="1" applyProtection="1">
      <alignment horizontal="center" vertical="center"/>
      <protection locked="0"/>
    </xf>
    <xf numFmtId="177" fontId="11" fillId="0" borderId="53" xfId="2" applyNumberFormat="1" applyFont="1" applyFill="1" applyBorder="1" applyAlignment="1" applyProtection="1">
      <alignment horizontal="center" vertical="center"/>
      <protection locked="0"/>
    </xf>
    <xf numFmtId="177" fontId="11" fillId="7" borderId="44" xfId="2" applyNumberFormat="1" applyFont="1" applyFill="1" applyBorder="1" applyAlignment="1" applyProtection="1">
      <alignment horizontal="center" vertical="center"/>
      <protection locked="0"/>
    </xf>
    <xf numFmtId="177" fontId="16" fillId="0" borderId="59" xfId="0" quotePrefix="1" applyNumberFormat="1" applyFont="1" applyFill="1" applyBorder="1" applyAlignment="1" applyProtection="1">
      <alignment horizontal="left" vertical="center" shrinkToFit="1"/>
      <protection locked="0"/>
    </xf>
    <xf numFmtId="0" fontId="23" fillId="0" borderId="43" xfId="0" applyFont="1" applyFill="1" applyBorder="1" applyAlignment="1">
      <alignment horizontal="left" vertical="center" wrapText="1"/>
    </xf>
    <xf numFmtId="177" fontId="11" fillId="0" borderId="38" xfId="2" applyNumberFormat="1" applyFont="1" applyFill="1" applyBorder="1" applyAlignment="1" applyProtection="1">
      <alignment horizontal="center" vertical="center"/>
      <protection locked="0"/>
    </xf>
    <xf numFmtId="49" fontId="11" fillId="3" borderId="29" xfId="0" applyNumberFormat="1" applyFont="1" applyFill="1" applyBorder="1" applyAlignment="1" applyProtection="1">
      <alignment horizontal="center" vertical="center"/>
    </xf>
    <xf numFmtId="49" fontId="11" fillId="3" borderId="30" xfId="0" applyNumberFormat="1" applyFont="1" applyFill="1" applyBorder="1" applyAlignment="1" applyProtection="1">
      <alignment horizontal="center" vertical="center"/>
    </xf>
    <xf numFmtId="49" fontId="11" fillId="3" borderId="31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 vertical="center"/>
      <protection locked="0"/>
    </xf>
    <xf numFmtId="49" fontId="11" fillId="0" borderId="8" xfId="0" applyNumberFormat="1" applyFont="1" applyBorder="1" applyAlignment="1" applyProtection="1">
      <alignment horizontal="center" vertical="center"/>
      <protection locked="0"/>
    </xf>
    <xf numFmtId="49" fontId="12" fillId="0" borderId="10" xfId="0" applyNumberFormat="1" applyFont="1" applyBorder="1" applyAlignment="1" applyProtection="1">
      <alignment horizontal="center" vertical="center"/>
      <protection locked="0"/>
    </xf>
    <xf numFmtId="3" fontId="11" fillId="6" borderId="9" xfId="2" applyNumberFormat="1" applyFont="1" applyFill="1" applyBorder="1" applyAlignment="1" applyProtection="1">
      <alignment horizontal="center" vertical="center"/>
    </xf>
    <xf numFmtId="3" fontId="11" fillId="6" borderId="6" xfId="2" applyNumberFormat="1" applyFont="1" applyFill="1" applyBorder="1" applyAlignment="1" applyProtection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2" fillId="6" borderId="11" xfId="0" applyNumberFormat="1" applyFont="1" applyFill="1" applyBorder="1" applyAlignment="1" applyProtection="1">
      <alignment vertical="center"/>
    </xf>
    <xf numFmtId="49" fontId="12" fillId="6" borderId="9" xfId="0" applyNumberFormat="1" applyFont="1" applyFill="1" applyBorder="1" applyAlignment="1" applyProtection="1">
      <alignment vertical="center"/>
    </xf>
    <xf numFmtId="49" fontId="11" fillId="2" borderId="10" xfId="0" applyNumberFormat="1" applyFont="1" applyFill="1" applyBorder="1" applyAlignment="1" applyProtection="1">
      <alignment vertical="center"/>
    </xf>
    <xf numFmtId="49" fontId="11" fillId="2" borderId="10" xfId="0" applyNumberFormat="1" applyFont="1" applyFill="1" applyBorder="1" applyAlignment="1" applyProtection="1">
      <alignment horizontal="center" vertical="center"/>
    </xf>
    <xf numFmtId="49" fontId="11" fillId="2" borderId="0" xfId="0" applyNumberFormat="1" applyFont="1" applyFill="1" applyBorder="1" applyAlignment="1" applyProtection="1">
      <alignment vertical="center"/>
    </xf>
    <xf numFmtId="164" fontId="11" fillId="2" borderId="0" xfId="1" applyNumberFormat="1" applyFont="1" applyFill="1" applyBorder="1" applyAlignment="1" applyProtection="1">
      <alignment horizontal="center" vertical="center"/>
    </xf>
    <xf numFmtId="49" fontId="11" fillId="2" borderId="8" xfId="0" applyNumberFormat="1" applyFont="1" applyFill="1" applyBorder="1" applyAlignment="1" applyProtection="1">
      <alignment vertical="center"/>
    </xf>
    <xf numFmtId="49" fontId="11" fillId="2" borderId="8" xfId="0" applyNumberFormat="1" applyFont="1" applyFill="1" applyBorder="1" applyAlignment="1" applyProtection="1">
      <alignment horizontal="center" vertical="center"/>
      <protection locked="0"/>
    </xf>
    <xf numFmtId="49" fontId="11" fillId="3" borderId="32" xfId="0" applyNumberFormat="1" applyFont="1" applyFill="1" applyBorder="1" applyAlignment="1" applyProtection="1">
      <alignment vertical="center"/>
    </xf>
    <xf numFmtId="49" fontId="11" fillId="3" borderId="33" xfId="0" applyNumberFormat="1" applyFont="1" applyFill="1" applyBorder="1" applyAlignment="1" applyProtection="1">
      <alignment vertical="center"/>
    </xf>
    <xf numFmtId="49" fontId="11" fillId="3" borderId="34" xfId="0" applyNumberFormat="1" applyFont="1" applyFill="1" applyBorder="1" applyAlignment="1" applyProtection="1">
      <alignment horizontal="center" vertical="center"/>
    </xf>
    <xf numFmtId="49" fontId="11" fillId="3" borderId="1" xfId="0" applyNumberFormat="1" applyFont="1" applyFill="1" applyBorder="1" applyAlignment="1" applyProtection="1">
      <alignment horizontal="center" vertical="center"/>
    </xf>
    <xf numFmtId="9" fontId="11" fillId="2" borderId="0" xfId="0" applyNumberFormat="1" applyFont="1" applyFill="1" applyBorder="1" applyAlignment="1" applyProtection="1">
      <alignment horizontal="center" vertical="center"/>
      <protection locked="0"/>
    </xf>
    <xf numFmtId="9" fontId="11" fillId="2" borderId="8" xfId="0" applyNumberFormat="1" applyFont="1" applyFill="1" applyBorder="1" applyAlignment="1" applyProtection="1">
      <alignment horizontal="center" vertical="center"/>
      <protection locked="0"/>
    </xf>
    <xf numFmtId="164" fontId="11" fillId="2" borderId="8" xfId="1" applyNumberFormat="1" applyFont="1" applyFill="1" applyBorder="1" applyAlignment="1" applyProtection="1">
      <alignment horizontal="center" vertical="center"/>
    </xf>
    <xf numFmtId="173" fontId="11" fillId="2" borderId="10" xfId="0" applyNumberFormat="1" applyFont="1" applyFill="1" applyBorder="1" applyAlignment="1" applyProtection="1">
      <alignment horizontal="center" vertical="center"/>
      <protection locked="0"/>
    </xf>
    <xf numFmtId="0" fontId="11" fillId="2" borderId="0" xfId="0" applyNumberFormat="1" applyFont="1" applyFill="1" applyBorder="1" applyAlignment="1" applyProtection="1">
      <alignment vertical="center"/>
    </xf>
    <xf numFmtId="3" fontId="11" fillId="2" borderId="0" xfId="2" applyNumberFormat="1" applyFont="1" applyFill="1" applyBorder="1" applyAlignment="1" applyProtection="1">
      <alignment horizontal="center" vertical="center"/>
    </xf>
    <xf numFmtId="173" fontId="11" fillId="2" borderId="0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NumberFormat="1" applyFont="1" applyFill="1" applyBorder="1" applyAlignment="1" applyProtection="1">
      <alignment vertical="center"/>
    </xf>
    <xf numFmtId="0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173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17" xfId="0" applyFont="1" applyFill="1" applyBorder="1" applyAlignment="1" applyProtection="1">
      <alignment horizontal="center" vertical="center"/>
    </xf>
    <xf numFmtId="0" fontId="17" fillId="2" borderId="18" xfId="0" applyFont="1" applyFill="1" applyBorder="1" applyAlignment="1" applyProtection="1">
      <alignment horizontal="center" vertical="center"/>
    </xf>
    <xf numFmtId="0" fontId="17" fillId="2" borderId="16" xfId="0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 vertical="center"/>
    </xf>
    <xf numFmtId="0" fontId="17" fillId="2" borderId="19" xfId="0" applyFont="1" applyFill="1" applyBorder="1" applyAlignment="1" applyProtection="1">
      <alignment horizontal="center" vertical="center"/>
    </xf>
    <xf numFmtId="0" fontId="17" fillId="2" borderId="20" xfId="0" applyFont="1" applyFill="1" applyBorder="1" applyAlignment="1" applyProtection="1">
      <alignment horizontal="center" vertical="center"/>
    </xf>
    <xf numFmtId="175" fontId="13" fillId="0" borderId="22" xfId="0" applyNumberFormat="1" applyFont="1" applyBorder="1" applyAlignment="1" applyProtection="1">
      <alignment horizontal="center" vertical="center"/>
    </xf>
    <xf numFmtId="175" fontId="13" fillId="0" borderId="23" xfId="0" applyNumberFormat="1" applyFont="1" applyBorder="1" applyAlignment="1" applyProtection="1">
      <alignment horizontal="center" vertical="center"/>
    </xf>
    <xf numFmtId="175" fontId="13" fillId="0" borderId="24" xfId="0" applyNumberFormat="1" applyFont="1" applyBorder="1" applyAlignment="1" applyProtection="1">
      <alignment horizontal="center" vertical="center"/>
    </xf>
    <xf numFmtId="0" fontId="18" fillId="2" borderId="25" xfId="0" applyFont="1" applyFill="1" applyBorder="1" applyAlignment="1" applyProtection="1">
      <alignment horizontal="left" vertical="center"/>
    </xf>
    <xf numFmtId="0" fontId="18" fillId="2" borderId="8" xfId="0" applyFont="1" applyFill="1" applyBorder="1" applyAlignment="1" applyProtection="1">
      <alignment horizontal="left" vertical="center"/>
    </xf>
    <xf numFmtId="0" fontId="18" fillId="2" borderId="26" xfId="0" applyFont="1" applyFill="1" applyBorder="1" applyAlignment="1" applyProtection="1">
      <alignment horizontal="left" vertical="center"/>
    </xf>
    <xf numFmtId="0" fontId="18" fillId="2" borderId="27" xfId="0" applyFont="1" applyFill="1" applyBorder="1" applyAlignment="1" applyProtection="1">
      <alignment horizontal="left" vertical="center"/>
    </xf>
    <xf numFmtId="0" fontId="18" fillId="2" borderId="9" xfId="0" applyFont="1" applyFill="1" applyBorder="1" applyAlignment="1" applyProtection="1">
      <alignment horizontal="left" vertical="center"/>
    </xf>
    <xf numFmtId="0" fontId="18" fillId="2" borderId="28" xfId="0" applyFont="1" applyFill="1" applyBorder="1" applyAlignment="1" applyProtection="1">
      <alignment horizontal="left" vertical="center"/>
    </xf>
    <xf numFmtId="0" fontId="18" fillId="2" borderId="19" xfId="0" applyFont="1" applyFill="1" applyBorder="1" applyAlignment="1" applyProtection="1">
      <alignment horizontal="left" vertical="center"/>
    </xf>
    <xf numFmtId="0" fontId="18" fillId="2" borderId="20" xfId="0" applyFont="1" applyFill="1" applyBorder="1" applyAlignment="1" applyProtection="1">
      <alignment horizontal="left" vertical="center"/>
    </xf>
    <xf numFmtId="0" fontId="18" fillId="2" borderId="21" xfId="0" applyFont="1" applyFill="1" applyBorder="1" applyAlignment="1" applyProtection="1">
      <alignment horizontal="left" vertical="center"/>
    </xf>
    <xf numFmtId="172" fontId="12" fillId="9" borderId="0" xfId="2" applyNumberFormat="1" applyFont="1" applyFill="1" applyBorder="1" applyAlignment="1" applyProtection="1">
      <alignment horizontal="center" vertical="center"/>
      <protection locked="0"/>
    </xf>
    <xf numFmtId="49" fontId="12" fillId="2" borderId="16" xfId="0" applyNumberFormat="1" applyFont="1" applyFill="1" applyBorder="1" applyAlignment="1" applyProtection="1">
      <alignment horizontal="center" vertical="center"/>
    </xf>
    <xf numFmtId="49" fontId="12" fillId="2" borderId="0" xfId="0" applyNumberFormat="1" applyFont="1" applyFill="1" applyBorder="1" applyAlignment="1" applyProtection="1">
      <alignment horizontal="center" vertical="center"/>
    </xf>
    <xf numFmtId="49" fontId="12" fillId="10" borderId="51" xfId="0" applyNumberFormat="1" applyFont="1" applyFill="1" applyBorder="1" applyAlignment="1" applyProtection="1">
      <alignment horizontal="center" vertical="center"/>
    </xf>
    <xf numFmtId="49" fontId="12" fillId="10" borderId="52" xfId="0" applyNumberFormat="1" applyFont="1" applyFill="1" applyBorder="1" applyAlignment="1" applyProtection="1">
      <alignment horizontal="center" vertical="center"/>
    </xf>
    <xf numFmtId="49" fontId="12" fillId="10" borderId="39" xfId="0" applyNumberFormat="1" applyFont="1" applyFill="1" applyBorder="1" applyAlignment="1" applyProtection="1">
      <alignment horizontal="center" vertical="center"/>
    </xf>
    <xf numFmtId="49" fontId="12" fillId="10" borderId="55" xfId="0" applyNumberFormat="1" applyFont="1" applyFill="1" applyBorder="1" applyAlignment="1" applyProtection="1">
      <alignment horizontal="center" vertical="center"/>
    </xf>
    <xf numFmtId="49" fontId="12" fillId="10" borderId="40" xfId="0" applyNumberFormat="1" applyFont="1" applyFill="1" applyBorder="1" applyAlignment="1" applyProtection="1">
      <alignment horizontal="center" vertical="center"/>
    </xf>
    <xf numFmtId="49" fontId="12" fillId="10" borderId="41" xfId="0" applyNumberFormat="1" applyFont="1" applyFill="1" applyBorder="1" applyAlignment="1" applyProtection="1">
      <alignment horizontal="center" vertical="center"/>
    </xf>
    <xf numFmtId="0" fontId="24" fillId="2" borderId="17" xfId="6" applyFont="1" applyFill="1" applyBorder="1" applyAlignment="1" applyProtection="1">
      <alignment horizontal="center" vertical="center" wrapText="1"/>
    </xf>
    <xf numFmtId="0" fontId="24" fillId="2" borderId="18" xfId="6" applyFont="1" applyFill="1" applyBorder="1" applyAlignment="1" applyProtection="1">
      <alignment horizontal="center" vertical="center" wrapText="1"/>
    </xf>
    <xf numFmtId="0" fontId="24" fillId="2" borderId="44" xfId="6" applyFont="1" applyFill="1" applyBorder="1" applyAlignment="1" applyProtection="1">
      <alignment horizontal="center" vertical="center" wrapText="1"/>
    </xf>
    <xf numFmtId="0" fontId="24" fillId="2" borderId="19" xfId="6" applyFont="1" applyFill="1" applyBorder="1" applyAlignment="1" applyProtection="1">
      <alignment horizontal="center" vertical="center" wrapText="1"/>
    </xf>
    <xf numFmtId="0" fontId="24" fillId="2" borderId="20" xfId="6" applyFont="1" applyFill="1" applyBorder="1" applyAlignment="1" applyProtection="1">
      <alignment horizontal="center" vertical="center" wrapText="1"/>
    </xf>
    <xf numFmtId="0" fontId="24" fillId="2" borderId="21" xfId="6" applyFont="1" applyFill="1" applyBorder="1" applyAlignment="1" applyProtection="1">
      <alignment horizontal="center" vertical="center" wrapText="1"/>
    </xf>
  </cellXfs>
  <cellStyles count="22">
    <cellStyle name="Millares" xfId="1" builtinId="3"/>
    <cellStyle name="Millares [0]" xfId="2" builtinId="6"/>
    <cellStyle name="Millares [0] 2" xfId="7" xr:uid="{00000000-0005-0000-0000-000002000000}"/>
    <cellStyle name="Millares 2" xfId="8" xr:uid="{00000000-0005-0000-0000-000003000000}"/>
    <cellStyle name="Moneda 2" xfId="9" xr:uid="{00000000-0005-0000-0000-000004000000}"/>
    <cellStyle name="Moneda 2 2" xfId="10" xr:uid="{00000000-0005-0000-0000-000005000000}"/>
    <cellStyle name="Moneda 2 3" xfId="16" xr:uid="{00000000-0005-0000-0000-000006000000}"/>
    <cellStyle name="Moneda 2 4" xfId="21" xr:uid="{00000000-0005-0000-0000-000007000000}"/>
    <cellStyle name="Moneda 3" xfId="12" xr:uid="{00000000-0005-0000-0000-000008000000}"/>
    <cellStyle name="Moneda 4" xfId="15" xr:uid="{00000000-0005-0000-0000-000009000000}"/>
    <cellStyle name="Normal" xfId="0" builtinId="0"/>
    <cellStyle name="Normal 2" xfId="4" xr:uid="{00000000-0005-0000-0000-00000B000000}"/>
    <cellStyle name="Normal 2 2" xfId="18" xr:uid="{00000000-0005-0000-0000-00000C000000}"/>
    <cellStyle name="Normal 2 2 2" xfId="20" xr:uid="{00000000-0005-0000-0000-00000D000000}"/>
    <cellStyle name="Normal 3" xfId="5" xr:uid="{00000000-0005-0000-0000-00000E000000}"/>
    <cellStyle name="Normal 3 2" xfId="13" xr:uid="{00000000-0005-0000-0000-00000F000000}"/>
    <cellStyle name="Normal 3 3" xfId="14" xr:uid="{00000000-0005-0000-0000-000010000000}"/>
    <cellStyle name="Normal 3 3 2" xfId="17" xr:uid="{00000000-0005-0000-0000-000011000000}"/>
    <cellStyle name="Normal 4" xfId="6" xr:uid="{00000000-0005-0000-0000-000012000000}"/>
    <cellStyle name="Normal 5" xfId="11" xr:uid="{00000000-0005-0000-0000-000013000000}"/>
    <cellStyle name="Normal 5 2" xfId="19" xr:uid="{00000000-0005-0000-0000-000014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1</xdr:col>
      <xdr:colOff>3207026</xdr:colOff>
      <xdr:row>3</xdr:row>
      <xdr:rowOff>38100</xdr:rowOff>
    </xdr:to>
    <xdr:pic>
      <xdr:nvPicPr>
        <xdr:cNvPr id="3078" name="3 Imagen" descr="Logo CSA (Nueva Imagen).png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34956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4"/>
  <sheetViews>
    <sheetView topLeftCell="A125" zoomScale="115" zoomScaleNormal="115" workbookViewId="0">
      <selection activeCell="E122" sqref="E122"/>
    </sheetView>
  </sheetViews>
  <sheetFormatPr baseColWidth="10" defaultColWidth="13" defaultRowHeight="9" outlineLevelRow="1" x14ac:dyDescent="0.2"/>
  <cols>
    <col min="1" max="1" width="5.42578125" style="26" bestFit="1" customWidth="1"/>
    <col min="2" max="2" width="50.7109375" style="27" customWidth="1"/>
    <col min="3" max="3" width="5.140625" style="24" bestFit="1" customWidth="1"/>
    <col min="4" max="4" width="7.28515625" style="90" bestFit="1" customWidth="1"/>
    <col min="5" max="5" width="10.5703125" style="23" bestFit="1" customWidth="1"/>
    <col min="6" max="6" width="11.5703125" style="25" bestFit="1" customWidth="1"/>
    <col min="7" max="16384" width="13" style="53"/>
  </cols>
  <sheetData>
    <row r="1" spans="1:6" s="34" customFormat="1" ht="25.5" thickBot="1" x14ac:dyDescent="0.25">
      <c r="A1" s="238" t="s">
        <v>34</v>
      </c>
      <c r="B1" s="239"/>
      <c r="C1" s="244" t="s">
        <v>25</v>
      </c>
      <c r="D1" s="245"/>
      <c r="E1" s="245"/>
      <c r="F1" s="246"/>
    </row>
    <row r="2" spans="1:6" s="14" customFormat="1" ht="10.5" x14ac:dyDescent="0.2">
      <c r="A2" s="240"/>
      <c r="B2" s="241"/>
      <c r="C2" s="247" t="s">
        <v>58</v>
      </c>
      <c r="D2" s="248"/>
      <c r="E2" s="248"/>
      <c r="F2" s="249"/>
    </row>
    <row r="3" spans="1:6" s="14" customFormat="1" ht="10.5" x14ac:dyDescent="0.2">
      <c r="A3" s="240"/>
      <c r="B3" s="241"/>
      <c r="C3" s="250" t="s">
        <v>56</v>
      </c>
      <c r="D3" s="251"/>
      <c r="E3" s="251"/>
      <c r="F3" s="252"/>
    </row>
    <row r="4" spans="1:6" s="14" customFormat="1" ht="11.25" thickBot="1" x14ac:dyDescent="0.25">
      <c r="A4" s="242"/>
      <c r="B4" s="243"/>
      <c r="C4" s="253" t="s">
        <v>60</v>
      </c>
      <c r="D4" s="254"/>
      <c r="E4" s="254"/>
      <c r="F4" s="255"/>
    </row>
    <row r="5" spans="1:6" s="14" customFormat="1" x14ac:dyDescent="0.2">
      <c r="A5" s="28"/>
      <c r="B5" s="28"/>
      <c r="C5" s="35"/>
      <c r="D5" s="15"/>
      <c r="E5" s="16"/>
      <c r="F5" s="17"/>
    </row>
    <row r="6" spans="1:6" s="14" customFormat="1" x14ac:dyDescent="0.2">
      <c r="A6" s="28"/>
      <c r="B6" s="28"/>
      <c r="C6" s="36"/>
      <c r="D6" s="30" t="s">
        <v>40</v>
      </c>
      <c r="E6" s="256" t="s">
        <v>41</v>
      </c>
      <c r="F6" s="256"/>
    </row>
    <row r="7" spans="1:6" s="14" customFormat="1" ht="9.75" thickBot="1" x14ac:dyDescent="0.25">
      <c r="A7" s="28"/>
      <c r="B7" s="28"/>
      <c r="C7" s="35"/>
      <c r="D7" s="15"/>
      <c r="E7" s="16"/>
      <c r="F7" s="17"/>
    </row>
    <row r="8" spans="1:6" s="14" customFormat="1" ht="9.75" thickBot="1" x14ac:dyDescent="0.25">
      <c r="A8" s="29"/>
      <c r="B8" s="29"/>
      <c r="C8" s="35"/>
      <c r="D8" s="18"/>
      <c r="E8" s="257" t="s">
        <v>23</v>
      </c>
      <c r="F8" s="258"/>
    </row>
    <row r="9" spans="1:6" s="14" customFormat="1" ht="9.75" thickBot="1" x14ac:dyDescent="0.25">
      <c r="A9" s="29"/>
      <c r="B9" s="31"/>
      <c r="C9" s="35"/>
      <c r="D9" s="15"/>
      <c r="E9" s="19"/>
      <c r="F9" s="19"/>
    </row>
    <row r="10" spans="1:6" s="14" customFormat="1" ht="9.75" thickBot="1" x14ac:dyDescent="0.25">
      <c r="A10" s="29"/>
      <c r="B10" s="29"/>
      <c r="C10" s="35"/>
      <c r="D10" s="18" t="s">
        <v>51</v>
      </c>
      <c r="E10" s="257" t="s">
        <v>24</v>
      </c>
      <c r="F10" s="258"/>
    </row>
    <row r="11" spans="1:6" s="14" customFormat="1" x14ac:dyDescent="0.2">
      <c r="A11" s="29"/>
      <c r="B11" s="29"/>
      <c r="C11" s="35"/>
      <c r="D11" s="15"/>
      <c r="E11" s="16"/>
      <c r="F11" s="37"/>
    </row>
    <row r="12" spans="1:6" s="38" customFormat="1" x14ac:dyDescent="0.2">
      <c r="A12" s="234" t="s">
        <v>22</v>
      </c>
      <c r="B12" s="234"/>
      <c r="C12" s="237">
        <v>1</v>
      </c>
      <c r="D12" s="237"/>
      <c r="E12" s="237"/>
      <c r="F12" s="237"/>
    </row>
    <row r="13" spans="1:6" s="38" customFormat="1" x14ac:dyDescent="0.2">
      <c r="A13" s="234" t="s">
        <v>21</v>
      </c>
      <c r="B13" s="234"/>
      <c r="C13" s="235" t="s">
        <v>49</v>
      </c>
      <c r="D13" s="235"/>
      <c r="E13" s="235"/>
      <c r="F13" s="235"/>
    </row>
    <row r="14" spans="1:6" s="39" customFormat="1" x14ac:dyDescent="0.2">
      <c r="A14" s="234" t="s">
        <v>32</v>
      </c>
      <c r="B14" s="234"/>
      <c r="C14" s="235" t="s">
        <v>50</v>
      </c>
      <c r="D14" s="235"/>
      <c r="E14" s="235"/>
      <c r="F14" s="235"/>
    </row>
    <row r="15" spans="1:6" s="39" customFormat="1" x14ac:dyDescent="0.2">
      <c r="A15" s="234" t="s">
        <v>0</v>
      </c>
      <c r="B15" s="234"/>
      <c r="C15" s="236" t="s">
        <v>54</v>
      </c>
      <c r="D15" s="236"/>
      <c r="E15" s="236"/>
      <c r="F15" s="236"/>
    </row>
    <row r="16" spans="1:6" s="39" customFormat="1" x14ac:dyDescent="0.2">
      <c r="A16" s="234" t="s">
        <v>1</v>
      </c>
      <c r="B16" s="234"/>
      <c r="C16" s="235" t="s">
        <v>55</v>
      </c>
      <c r="D16" s="235"/>
      <c r="E16" s="235"/>
      <c r="F16" s="235"/>
    </row>
    <row r="17" spans="1:6" s="39" customFormat="1" x14ac:dyDescent="0.2">
      <c r="A17" s="234" t="s">
        <v>2</v>
      </c>
      <c r="B17" s="234"/>
      <c r="C17" s="235" t="s">
        <v>59</v>
      </c>
      <c r="D17" s="235"/>
      <c r="E17" s="235"/>
      <c r="F17" s="235"/>
    </row>
    <row r="18" spans="1:6" s="44" customFormat="1" x14ac:dyDescent="0.2">
      <c r="A18" s="33"/>
      <c r="B18" s="91"/>
      <c r="C18" s="40"/>
      <c r="D18" s="41"/>
      <c r="E18" s="42"/>
      <c r="F18" s="43"/>
    </row>
    <row r="19" spans="1:6" s="45" customFormat="1" x14ac:dyDescent="0.2">
      <c r="A19" s="215" t="s">
        <v>3</v>
      </c>
      <c r="B19" s="216"/>
      <c r="C19" s="212"/>
      <c r="D19" s="212"/>
      <c r="E19" s="212"/>
      <c r="F19" s="213"/>
    </row>
    <row r="20" spans="1:6" s="44" customFormat="1" x14ac:dyDescent="0.2">
      <c r="A20" s="217" t="s">
        <v>4</v>
      </c>
      <c r="B20" s="217"/>
      <c r="C20" s="230">
        <v>1</v>
      </c>
      <c r="D20" s="230"/>
      <c r="E20" s="230"/>
      <c r="F20" s="230"/>
    </row>
    <row r="21" spans="1:6" s="44" customFormat="1" x14ac:dyDescent="0.2">
      <c r="A21" s="231" t="s">
        <v>33</v>
      </c>
      <c r="B21" s="231"/>
      <c r="C21" s="232">
        <f>C22-C20</f>
        <v>0</v>
      </c>
      <c r="D21" s="232"/>
      <c r="E21" s="232"/>
      <c r="F21" s="232"/>
    </row>
    <row r="22" spans="1:6" s="44" customFormat="1" x14ac:dyDescent="0.2">
      <c r="A22" s="219" t="s">
        <v>5</v>
      </c>
      <c r="B22" s="219"/>
      <c r="C22" s="233">
        <v>1</v>
      </c>
      <c r="D22" s="233"/>
      <c r="E22" s="233"/>
      <c r="F22" s="233"/>
    </row>
    <row r="23" spans="1:6" s="45" customFormat="1" hidden="1" outlineLevel="1" x14ac:dyDescent="0.2">
      <c r="A23" s="215" t="s">
        <v>6</v>
      </c>
      <c r="B23" s="216"/>
      <c r="C23" s="212" t="s">
        <v>7</v>
      </c>
      <c r="D23" s="212"/>
      <c r="E23" s="212" t="s">
        <v>8</v>
      </c>
      <c r="F23" s="213"/>
    </row>
    <row r="24" spans="1:6" s="44" customFormat="1" hidden="1" outlineLevel="1" x14ac:dyDescent="0.2">
      <c r="A24" s="219" t="s">
        <v>18</v>
      </c>
      <c r="B24" s="219"/>
      <c r="C24" s="227">
        <v>0</v>
      </c>
      <c r="D24" s="227"/>
      <c r="E24" s="220">
        <f>C24*$C$31</f>
        <v>0</v>
      </c>
      <c r="F24" s="220"/>
    </row>
    <row r="25" spans="1:6" s="44" customFormat="1" hidden="1" outlineLevel="1" x14ac:dyDescent="0.2">
      <c r="A25" s="219" t="s">
        <v>43</v>
      </c>
      <c r="B25" s="219"/>
      <c r="C25" s="227">
        <v>0</v>
      </c>
      <c r="D25" s="227"/>
      <c r="E25" s="220">
        <f>C25*$C$31</f>
        <v>0</v>
      </c>
      <c r="F25" s="220"/>
    </row>
    <row r="26" spans="1:6" s="44" customFormat="1" hidden="1" outlineLevel="1" x14ac:dyDescent="0.2">
      <c r="A26" s="219" t="s">
        <v>44</v>
      </c>
      <c r="B26" s="219"/>
      <c r="C26" s="227">
        <v>0</v>
      </c>
      <c r="D26" s="227"/>
      <c r="E26" s="220">
        <f>C26*$C$31</f>
        <v>0</v>
      </c>
      <c r="F26" s="220"/>
    </row>
    <row r="27" spans="1:6" s="44" customFormat="1" hidden="1" outlineLevel="1" x14ac:dyDescent="0.2">
      <c r="A27" s="219" t="s">
        <v>45</v>
      </c>
      <c r="B27" s="219"/>
      <c r="C27" s="227">
        <v>0</v>
      </c>
      <c r="D27" s="227"/>
      <c r="E27" s="220">
        <f>C27*$C$31</f>
        <v>0</v>
      </c>
      <c r="F27" s="220"/>
    </row>
    <row r="28" spans="1:6" s="44" customFormat="1" hidden="1" outlineLevel="1" x14ac:dyDescent="0.2">
      <c r="A28" s="221" t="s">
        <v>46</v>
      </c>
      <c r="B28" s="221"/>
      <c r="C28" s="228">
        <v>0</v>
      </c>
      <c r="D28" s="228"/>
      <c r="E28" s="229">
        <f>C28*C31</f>
        <v>0</v>
      </c>
      <c r="F28" s="229"/>
    </row>
    <row r="29" spans="1:6" s="45" customFormat="1" collapsed="1" x14ac:dyDescent="0.2">
      <c r="A29" s="215" t="s">
        <v>9</v>
      </c>
      <c r="B29" s="216"/>
      <c r="C29" s="212"/>
      <c r="D29" s="212"/>
      <c r="E29" s="212"/>
      <c r="F29" s="213"/>
    </row>
    <row r="30" spans="1:6" s="44" customFormat="1" x14ac:dyDescent="0.2">
      <c r="A30" s="217" t="s">
        <v>10</v>
      </c>
      <c r="B30" s="217"/>
      <c r="C30" s="218" t="s">
        <v>52</v>
      </c>
      <c r="D30" s="218"/>
      <c r="E30" s="218"/>
      <c r="F30" s="218"/>
    </row>
    <row r="31" spans="1:6" s="44" customFormat="1" x14ac:dyDescent="0.2">
      <c r="A31" s="219" t="s">
        <v>11</v>
      </c>
      <c r="B31" s="219"/>
      <c r="C31" s="220">
        <f>F273</f>
        <v>0</v>
      </c>
      <c r="D31" s="220"/>
      <c r="E31" s="220"/>
      <c r="F31" s="220"/>
    </row>
    <row r="32" spans="1:6" s="44" customFormat="1" x14ac:dyDescent="0.2">
      <c r="A32" s="221" t="s">
        <v>12</v>
      </c>
      <c r="B32" s="221"/>
      <c r="C32" s="222" t="s">
        <v>53</v>
      </c>
      <c r="D32" s="222"/>
      <c r="E32" s="222"/>
      <c r="F32" s="222"/>
    </row>
    <row r="33" spans="1:7" s="46" customFormat="1" x14ac:dyDescent="0.2">
      <c r="A33" s="223" t="s">
        <v>13</v>
      </c>
      <c r="B33" s="225" t="s">
        <v>14</v>
      </c>
      <c r="C33" s="206" t="s">
        <v>19</v>
      </c>
      <c r="D33" s="207"/>
      <c r="E33" s="207"/>
      <c r="F33" s="208"/>
    </row>
    <row r="34" spans="1:7" s="46" customFormat="1" x14ac:dyDescent="0.2">
      <c r="A34" s="224"/>
      <c r="B34" s="226"/>
      <c r="C34" s="92" t="s">
        <v>29</v>
      </c>
      <c r="D34" s="1" t="s">
        <v>30</v>
      </c>
      <c r="E34" s="1" t="s">
        <v>27</v>
      </c>
      <c r="F34" s="1" t="s">
        <v>28</v>
      </c>
    </row>
    <row r="35" spans="1:7" s="47" customFormat="1" x14ac:dyDescent="0.2">
      <c r="A35" s="113">
        <v>0</v>
      </c>
      <c r="B35" s="114" t="s">
        <v>203</v>
      </c>
      <c r="C35" s="115"/>
      <c r="D35" s="116"/>
      <c r="E35" s="117"/>
      <c r="F35" s="8">
        <f>+SUM(F36:F60)</f>
        <v>0</v>
      </c>
    </row>
    <row r="36" spans="1:7" x14ac:dyDescent="0.2">
      <c r="A36" s="48">
        <f>A35+0.01</f>
        <v>0.01</v>
      </c>
      <c r="B36" s="49" t="s">
        <v>204</v>
      </c>
      <c r="C36" s="50" t="s">
        <v>88</v>
      </c>
      <c r="D36" s="2"/>
      <c r="E36" s="51">
        <v>278629</v>
      </c>
      <c r="F36" s="52">
        <f>D36*E36</f>
        <v>0</v>
      </c>
      <c r="G36" s="53" t="s">
        <v>206</v>
      </c>
    </row>
    <row r="37" spans="1:7" x14ac:dyDescent="0.2">
      <c r="A37" s="48">
        <f>A36+0.01</f>
        <v>0.02</v>
      </c>
      <c r="B37" s="49" t="s">
        <v>205</v>
      </c>
      <c r="C37" s="50" t="s">
        <v>88</v>
      </c>
      <c r="D37" s="2"/>
      <c r="E37" s="51">
        <v>268445</v>
      </c>
      <c r="F37" s="52">
        <f>D37*E37</f>
        <v>0</v>
      </c>
      <c r="G37" s="53" t="s">
        <v>206</v>
      </c>
    </row>
    <row r="38" spans="1:7" s="47" customFormat="1" x14ac:dyDescent="0.2">
      <c r="A38" s="113">
        <v>1</v>
      </c>
      <c r="B38" s="114" t="s">
        <v>61</v>
      </c>
      <c r="C38" s="115"/>
      <c r="D38" s="116"/>
      <c r="E38" s="117"/>
      <c r="F38" s="8">
        <f>+SUM(F39:F63)</f>
        <v>0</v>
      </c>
    </row>
    <row r="39" spans="1:7" x14ac:dyDescent="0.2">
      <c r="A39" s="48">
        <f>A38+0.01</f>
        <v>1.01</v>
      </c>
      <c r="B39" s="49" t="s">
        <v>63</v>
      </c>
      <c r="C39" s="50" t="s">
        <v>62</v>
      </c>
      <c r="D39" s="2"/>
      <c r="E39" s="51">
        <v>3514</v>
      </c>
      <c r="F39" s="52">
        <f>D39*E39</f>
        <v>0</v>
      </c>
      <c r="G39" s="53" t="s">
        <v>207</v>
      </c>
    </row>
    <row r="40" spans="1:7" x14ac:dyDescent="0.2">
      <c r="A40" s="48">
        <f t="shared" ref="A40:A53" si="0">A39+0.01</f>
        <v>1.02</v>
      </c>
      <c r="B40" s="49" t="s">
        <v>64</v>
      </c>
      <c r="C40" s="50" t="s">
        <v>87</v>
      </c>
      <c r="D40" s="2"/>
      <c r="E40" s="51">
        <v>17023</v>
      </c>
      <c r="F40" s="52">
        <f t="shared" ref="F40:F79" si="1">D40*E40</f>
        <v>0</v>
      </c>
      <c r="G40" s="53" t="s">
        <v>207</v>
      </c>
    </row>
    <row r="41" spans="1:7" x14ac:dyDescent="0.2">
      <c r="A41" s="48">
        <f t="shared" si="0"/>
        <v>1.03</v>
      </c>
      <c r="B41" s="49" t="s">
        <v>65</v>
      </c>
      <c r="C41" s="50" t="s">
        <v>62</v>
      </c>
      <c r="D41" s="2"/>
      <c r="E41" s="51">
        <v>7006</v>
      </c>
      <c r="F41" s="52">
        <f t="shared" si="1"/>
        <v>0</v>
      </c>
      <c r="G41" s="53" t="s">
        <v>207</v>
      </c>
    </row>
    <row r="42" spans="1:7" x14ac:dyDescent="0.2">
      <c r="A42" s="48">
        <f t="shared" si="0"/>
        <v>1.04</v>
      </c>
      <c r="B42" s="49" t="s">
        <v>208</v>
      </c>
      <c r="C42" s="50" t="s">
        <v>62</v>
      </c>
      <c r="D42" s="121"/>
      <c r="E42" s="51">
        <v>26333</v>
      </c>
      <c r="F42" s="52">
        <f t="shared" si="1"/>
        <v>0</v>
      </c>
      <c r="G42" s="53" t="s">
        <v>206</v>
      </c>
    </row>
    <row r="43" spans="1:7" x14ac:dyDescent="0.2">
      <c r="A43" s="120">
        <f t="shared" si="0"/>
        <v>1.05</v>
      </c>
      <c r="B43" s="49" t="s">
        <v>209</v>
      </c>
      <c r="C43" s="50" t="s">
        <v>62</v>
      </c>
      <c r="D43" s="2"/>
      <c r="E43" s="51">
        <v>36609</v>
      </c>
      <c r="F43" s="52">
        <f t="shared" si="1"/>
        <v>0</v>
      </c>
      <c r="G43" s="53" t="s">
        <v>206</v>
      </c>
    </row>
    <row r="44" spans="1:7" x14ac:dyDescent="0.2">
      <c r="A44" s="120">
        <f t="shared" si="0"/>
        <v>1.06</v>
      </c>
      <c r="B44" s="49" t="s">
        <v>66</v>
      </c>
      <c r="C44" s="50" t="s">
        <v>62</v>
      </c>
      <c r="D44" s="2"/>
      <c r="E44" s="51">
        <v>6997</v>
      </c>
      <c r="F44" s="52">
        <f t="shared" si="1"/>
        <v>0</v>
      </c>
      <c r="G44" s="53" t="s">
        <v>207</v>
      </c>
    </row>
    <row r="45" spans="1:7" x14ac:dyDescent="0.2">
      <c r="A45" s="120">
        <f t="shared" si="0"/>
        <v>1.07</v>
      </c>
      <c r="B45" s="49" t="s">
        <v>67</v>
      </c>
      <c r="C45" s="50" t="s">
        <v>62</v>
      </c>
      <c r="D45" s="2"/>
      <c r="E45" s="51">
        <v>6594</v>
      </c>
      <c r="F45" s="52">
        <f t="shared" si="1"/>
        <v>0</v>
      </c>
      <c r="G45" s="53" t="s">
        <v>207</v>
      </c>
    </row>
    <row r="46" spans="1:7" x14ac:dyDescent="0.2">
      <c r="A46" s="120">
        <f t="shared" si="0"/>
        <v>1.08</v>
      </c>
      <c r="B46" s="49" t="s">
        <v>68</v>
      </c>
      <c r="C46" s="50" t="s">
        <v>62</v>
      </c>
      <c r="D46" s="2"/>
      <c r="E46" s="51">
        <v>6983</v>
      </c>
      <c r="F46" s="52">
        <f t="shared" si="1"/>
        <v>0</v>
      </c>
      <c r="G46" s="53" t="s">
        <v>207</v>
      </c>
    </row>
    <row r="47" spans="1:7" x14ac:dyDescent="0.2">
      <c r="A47" s="120">
        <f t="shared" si="0"/>
        <v>1.0900000000000001</v>
      </c>
      <c r="B47" s="49" t="s">
        <v>69</v>
      </c>
      <c r="C47" s="50" t="s">
        <v>62</v>
      </c>
      <c r="D47" s="2"/>
      <c r="E47" s="51">
        <v>7524</v>
      </c>
      <c r="F47" s="52">
        <f t="shared" si="1"/>
        <v>0</v>
      </c>
      <c r="G47" s="53" t="s">
        <v>207</v>
      </c>
    </row>
    <row r="48" spans="1:7" x14ac:dyDescent="0.2">
      <c r="A48" s="120">
        <f t="shared" si="0"/>
        <v>1.1000000000000001</v>
      </c>
      <c r="B48" s="49" t="s">
        <v>70</v>
      </c>
      <c r="C48" s="50" t="s">
        <v>62</v>
      </c>
      <c r="D48" s="2"/>
      <c r="E48" s="51">
        <v>20310</v>
      </c>
      <c r="F48" s="52">
        <f t="shared" si="1"/>
        <v>0</v>
      </c>
      <c r="G48" s="53" t="s">
        <v>207</v>
      </c>
    </row>
    <row r="49" spans="1:7" x14ac:dyDescent="0.2">
      <c r="A49" s="120">
        <f t="shared" si="0"/>
        <v>1.1100000000000001</v>
      </c>
      <c r="B49" s="49" t="s">
        <v>71</v>
      </c>
      <c r="C49" s="50" t="s">
        <v>62</v>
      </c>
      <c r="D49" s="2"/>
      <c r="E49" s="51">
        <v>17868</v>
      </c>
      <c r="F49" s="52">
        <f t="shared" si="1"/>
        <v>0</v>
      </c>
      <c r="G49" s="53" t="s">
        <v>207</v>
      </c>
    </row>
    <row r="50" spans="1:7" x14ac:dyDescent="0.2">
      <c r="A50" s="120">
        <f t="shared" si="0"/>
        <v>1.1200000000000001</v>
      </c>
      <c r="B50" s="49" t="s">
        <v>72</v>
      </c>
      <c r="C50" s="50" t="s">
        <v>62</v>
      </c>
      <c r="D50" s="2"/>
      <c r="E50" s="51">
        <v>8009</v>
      </c>
      <c r="F50" s="52">
        <f t="shared" si="1"/>
        <v>0</v>
      </c>
      <c r="G50" s="53" t="s">
        <v>207</v>
      </c>
    </row>
    <row r="51" spans="1:7" x14ac:dyDescent="0.2">
      <c r="A51" s="120">
        <f t="shared" si="0"/>
        <v>1.1300000000000001</v>
      </c>
      <c r="B51" s="49" t="s">
        <v>73</v>
      </c>
      <c r="C51" s="50" t="s">
        <v>87</v>
      </c>
      <c r="D51" s="2"/>
      <c r="E51" s="51">
        <v>5800</v>
      </c>
      <c r="F51" s="52">
        <f t="shared" si="1"/>
        <v>0</v>
      </c>
      <c r="G51" s="53" t="s">
        <v>207</v>
      </c>
    </row>
    <row r="52" spans="1:7" x14ac:dyDescent="0.2">
      <c r="A52" s="120">
        <f t="shared" si="0"/>
        <v>1.1400000000000001</v>
      </c>
      <c r="B52" s="49" t="s">
        <v>74</v>
      </c>
      <c r="C52" s="50" t="s">
        <v>75</v>
      </c>
      <c r="D52" s="2"/>
      <c r="E52" s="51">
        <v>25000</v>
      </c>
      <c r="F52" s="52">
        <f t="shared" si="1"/>
        <v>0</v>
      </c>
      <c r="G52" s="53" t="s">
        <v>207</v>
      </c>
    </row>
    <row r="53" spans="1:7" x14ac:dyDescent="0.2">
      <c r="A53" s="120">
        <f t="shared" si="0"/>
        <v>1.1500000000000001</v>
      </c>
      <c r="B53" s="49" t="s">
        <v>76</v>
      </c>
      <c r="C53" s="50" t="s">
        <v>75</v>
      </c>
      <c r="D53" s="2"/>
      <c r="E53" s="51">
        <v>25000</v>
      </c>
      <c r="F53" s="52">
        <f t="shared" si="1"/>
        <v>0</v>
      </c>
      <c r="G53" s="53" t="s">
        <v>207</v>
      </c>
    </row>
    <row r="54" spans="1:7" x14ac:dyDescent="0.2">
      <c r="A54" s="120">
        <f>A53+0.01</f>
        <v>1.1600000000000001</v>
      </c>
      <c r="B54" s="49" t="s">
        <v>77</v>
      </c>
      <c r="C54" s="50" t="s">
        <v>75</v>
      </c>
      <c r="D54" s="2"/>
      <c r="E54" s="51">
        <v>25000</v>
      </c>
      <c r="F54" s="52">
        <f t="shared" si="1"/>
        <v>0</v>
      </c>
      <c r="G54" s="53" t="s">
        <v>207</v>
      </c>
    </row>
    <row r="55" spans="1:7" x14ac:dyDescent="0.2">
      <c r="A55" s="120">
        <f t="shared" ref="A55:A61" si="2">A54+0.01</f>
        <v>1.1700000000000002</v>
      </c>
      <c r="B55" s="49" t="s">
        <v>210</v>
      </c>
      <c r="C55" s="50" t="s">
        <v>75</v>
      </c>
      <c r="D55" s="2"/>
      <c r="E55" s="51">
        <v>16570</v>
      </c>
      <c r="F55" s="52">
        <f t="shared" si="1"/>
        <v>0</v>
      </c>
      <c r="G55" s="53" t="s">
        <v>206</v>
      </c>
    </row>
    <row r="56" spans="1:7" x14ac:dyDescent="0.2">
      <c r="A56" s="120">
        <f t="shared" si="2"/>
        <v>1.1800000000000002</v>
      </c>
      <c r="B56" s="49" t="s">
        <v>78</v>
      </c>
      <c r="C56" s="50" t="s">
        <v>75</v>
      </c>
      <c r="D56" s="2"/>
      <c r="E56" s="51">
        <v>35000</v>
      </c>
      <c r="F56" s="52">
        <f t="shared" si="1"/>
        <v>0</v>
      </c>
      <c r="G56" s="53" t="s">
        <v>207</v>
      </c>
    </row>
    <row r="57" spans="1:7" x14ac:dyDescent="0.2">
      <c r="A57" s="120">
        <f t="shared" si="2"/>
        <v>1.1900000000000002</v>
      </c>
      <c r="B57" s="49" t="s">
        <v>79</v>
      </c>
      <c r="C57" s="50" t="s">
        <v>62</v>
      </c>
      <c r="D57" s="2"/>
      <c r="E57" s="51">
        <v>6746</v>
      </c>
      <c r="F57" s="52">
        <f t="shared" si="1"/>
        <v>0</v>
      </c>
      <c r="G57" s="53" t="s">
        <v>207</v>
      </c>
    </row>
    <row r="58" spans="1:7" x14ac:dyDescent="0.2">
      <c r="A58" s="120">
        <f t="shared" si="2"/>
        <v>1.2000000000000002</v>
      </c>
      <c r="B58" s="49" t="s">
        <v>80</v>
      </c>
      <c r="C58" s="50" t="s">
        <v>62</v>
      </c>
      <c r="D58" s="2"/>
      <c r="E58" s="51">
        <v>6603</v>
      </c>
      <c r="F58" s="52">
        <f t="shared" si="1"/>
        <v>0</v>
      </c>
      <c r="G58" s="53" t="s">
        <v>207</v>
      </c>
    </row>
    <row r="59" spans="1:7" x14ac:dyDescent="0.2">
      <c r="A59" s="120">
        <f t="shared" si="2"/>
        <v>1.2100000000000002</v>
      </c>
      <c r="B59" s="49" t="s">
        <v>81</v>
      </c>
      <c r="C59" s="50" t="s">
        <v>88</v>
      </c>
      <c r="D59" s="2"/>
      <c r="E59" s="51">
        <v>13891</v>
      </c>
      <c r="F59" s="52">
        <f t="shared" si="1"/>
        <v>0</v>
      </c>
      <c r="G59" s="53" t="s">
        <v>207</v>
      </c>
    </row>
    <row r="60" spans="1:7" x14ac:dyDescent="0.2">
      <c r="A60" s="120">
        <f t="shared" si="2"/>
        <v>1.2200000000000002</v>
      </c>
      <c r="B60" s="49" t="s">
        <v>211</v>
      </c>
      <c r="C60" s="50" t="s">
        <v>83</v>
      </c>
      <c r="D60" s="2"/>
      <c r="E60" s="51">
        <v>196500</v>
      </c>
      <c r="F60" s="52">
        <f t="shared" si="1"/>
        <v>0</v>
      </c>
      <c r="G60" s="53" t="s">
        <v>206</v>
      </c>
    </row>
    <row r="61" spans="1:7" x14ac:dyDescent="0.2">
      <c r="A61" s="120">
        <f t="shared" si="2"/>
        <v>1.2300000000000002</v>
      </c>
      <c r="B61" s="49" t="s">
        <v>82</v>
      </c>
      <c r="C61" s="50" t="s">
        <v>83</v>
      </c>
      <c r="D61" s="2"/>
      <c r="E61" s="51">
        <v>130000</v>
      </c>
      <c r="F61" s="52">
        <f t="shared" si="1"/>
        <v>0</v>
      </c>
      <c r="G61" s="53" t="s">
        <v>207</v>
      </c>
    </row>
    <row r="62" spans="1:7" x14ac:dyDescent="0.2">
      <c r="A62" s="120">
        <f>A61+0.01</f>
        <v>1.2400000000000002</v>
      </c>
      <c r="B62" s="49" t="s">
        <v>84</v>
      </c>
      <c r="C62" s="50" t="s">
        <v>85</v>
      </c>
      <c r="D62" s="2"/>
      <c r="E62" s="51">
        <v>380000</v>
      </c>
      <c r="F62" s="52">
        <f t="shared" si="1"/>
        <v>0</v>
      </c>
      <c r="G62" s="53" t="s">
        <v>207</v>
      </c>
    </row>
    <row r="63" spans="1:7" x14ac:dyDescent="0.2">
      <c r="A63" s="120">
        <f>A62+0.01</f>
        <v>1.2500000000000002</v>
      </c>
      <c r="B63" s="49" t="s">
        <v>86</v>
      </c>
      <c r="C63" s="50" t="s">
        <v>75</v>
      </c>
      <c r="D63" s="2"/>
      <c r="E63" s="51">
        <v>15000</v>
      </c>
      <c r="F63" s="52">
        <f t="shared" si="1"/>
        <v>0</v>
      </c>
      <c r="G63" s="53" t="s">
        <v>207</v>
      </c>
    </row>
    <row r="64" spans="1:7" x14ac:dyDescent="0.2">
      <c r="A64" s="120">
        <f>A63+0.01</f>
        <v>1.2600000000000002</v>
      </c>
      <c r="B64" s="49" t="s">
        <v>212</v>
      </c>
      <c r="C64" s="50" t="s">
        <v>62</v>
      </c>
      <c r="D64" s="2"/>
      <c r="E64" s="51">
        <v>52500</v>
      </c>
      <c r="F64" s="52">
        <f t="shared" si="1"/>
        <v>0</v>
      </c>
      <c r="G64" s="53" t="s">
        <v>206</v>
      </c>
    </row>
    <row r="65" spans="1:7" x14ac:dyDescent="0.2">
      <c r="A65" s="120">
        <f>A64+0.01</f>
        <v>1.2700000000000002</v>
      </c>
      <c r="B65" s="49" t="s">
        <v>213</v>
      </c>
      <c r="C65" s="50" t="s">
        <v>87</v>
      </c>
      <c r="D65" s="2"/>
      <c r="E65" s="51">
        <v>3900</v>
      </c>
      <c r="F65" s="52">
        <f t="shared" si="1"/>
        <v>0</v>
      </c>
      <c r="G65" s="53" t="s">
        <v>206</v>
      </c>
    </row>
    <row r="66" spans="1:7" x14ac:dyDescent="0.2">
      <c r="A66" s="120">
        <f>A65+0.01</f>
        <v>1.2800000000000002</v>
      </c>
      <c r="B66" s="49" t="s">
        <v>214</v>
      </c>
      <c r="C66" s="50" t="s">
        <v>62</v>
      </c>
      <c r="D66" s="2"/>
      <c r="E66" s="51">
        <v>19493</v>
      </c>
      <c r="F66" s="52">
        <f t="shared" si="1"/>
        <v>0</v>
      </c>
      <c r="G66" s="53" t="s">
        <v>206</v>
      </c>
    </row>
    <row r="67" spans="1:7" x14ac:dyDescent="0.2">
      <c r="A67" s="113">
        <v>2</v>
      </c>
      <c r="B67" s="122" t="s">
        <v>89</v>
      </c>
      <c r="C67" s="123"/>
      <c r="D67" s="124"/>
      <c r="E67" s="117"/>
      <c r="F67" s="8">
        <f>+SUM(F68:F77)</f>
        <v>0</v>
      </c>
    </row>
    <row r="68" spans="1:7" x14ac:dyDescent="0.2">
      <c r="A68" s="48">
        <f>A67+0.01</f>
        <v>2.0099999999999998</v>
      </c>
      <c r="B68" s="49" t="s">
        <v>215</v>
      </c>
      <c r="C68" s="50" t="s">
        <v>62</v>
      </c>
      <c r="D68" s="2"/>
      <c r="E68" s="51">
        <v>23262</v>
      </c>
      <c r="F68" s="52">
        <f t="shared" si="1"/>
        <v>0</v>
      </c>
      <c r="G68" s="53" t="s">
        <v>206</v>
      </c>
    </row>
    <row r="69" spans="1:7" x14ac:dyDescent="0.2">
      <c r="A69" s="48">
        <f t="shared" ref="A69:A74" si="3">A68+0.01</f>
        <v>2.0199999999999996</v>
      </c>
      <c r="B69" s="49" t="s">
        <v>216</v>
      </c>
      <c r="C69" s="50" t="s">
        <v>62</v>
      </c>
      <c r="D69" s="2"/>
      <c r="E69" s="51">
        <v>34017</v>
      </c>
      <c r="F69" s="52">
        <f t="shared" si="1"/>
        <v>0</v>
      </c>
      <c r="G69" s="53" t="s">
        <v>206</v>
      </c>
    </row>
    <row r="70" spans="1:7" x14ac:dyDescent="0.2">
      <c r="A70" s="48">
        <f t="shared" si="3"/>
        <v>2.0299999999999994</v>
      </c>
      <c r="B70" s="49" t="s">
        <v>217</v>
      </c>
      <c r="C70" s="50" t="s">
        <v>62</v>
      </c>
      <c r="D70" s="2"/>
      <c r="E70" s="51">
        <v>62754</v>
      </c>
      <c r="F70" s="52">
        <f t="shared" si="1"/>
        <v>0</v>
      </c>
      <c r="G70" s="53" t="s">
        <v>206</v>
      </c>
    </row>
    <row r="71" spans="1:7" x14ac:dyDescent="0.2">
      <c r="A71" s="48">
        <f t="shared" si="3"/>
        <v>2.0399999999999991</v>
      </c>
      <c r="B71" s="49" t="s">
        <v>90</v>
      </c>
      <c r="C71" s="50" t="s">
        <v>62</v>
      </c>
      <c r="D71" s="2"/>
      <c r="E71" s="51">
        <v>95003</v>
      </c>
      <c r="F71" s="52">
        <f t="shared" si="1"/>
        <v>0</v>
      </c>
      <c r="G71" s="53" t="s">
        <v>207</v>
      </c>
    </row>
    <row r="72" spans="1:7" x14ac:dyDescent="0.2">
      <c r="A72" s="48">
        <f t="shared" si="3"/>
        <v>2.0499999999999989</v>
      </c>
      <c r="B72" s="49" t="s">
        <v>91</v>
      </c>
      <c r="C72" s="50" t="s">
        <v>62</v>
      </c>
      <c r="D72" s="2"/>
      <c r="E72" s="51">
        <v>73012</v>
      </c>
      <c r="F72" s="52">
        <f t="shared" si="1"/>
        <v>0</v>
      </c>
      <c r="G72" s="53" t="s">
        <v>207</v>
      </c>
    </row>
    <row r="73" spans="1:7" x14ac:dyDescent="0.2">
      <c r="A73" s="48">
        <f t="shared" si="3"/>
        <v>2.0599999999999987</v>
      </c>
      <c r="B73" s="49" t="s">
        <v>92</v>
      </c>
      <c r="C73" s="50" t="s">
        <v>87</v>
      </c>
      <c r="D73" s="2"/>
      <c r="E73" s="51">
        <v>40037</v>
      </c>
      <c r="F73" s="52">
        <f t="shared" si="1"/>
        <v>0</v>
      </c>
      <c r="G73" s="53" t="s">
        <v>207</v>
      </c>
    </row>
    <row r="74" spans="1:7" x14ac:dyDescent="0.2">
      <c r="A74" s="48">
        <f t="shared" si="3"/>
        <v>2.0699999999999985</v>
      </c>
      <c r="B74" s="49" t="s">
        <v>218</v>
      </c>
      <c r="C74" s="50" t="s">
        <v>87</v>
      </c>
      <c r="D74" s="2"/>
      <c r="E74" s="51">
        <v>6319</v>
      </c>
      <c r="F74" s="52">
        <f t="shared" si="1"/>
        <v>0</v>
      </c>
      <c r="G74" s="53" t="s">
        <v>206</v>
      </c>
    </row>
    <row r="75" spans="1:7" x14ac:dyDescent="0.2">
      <c r="A75" s="48">
        <f>A74+0.01</f>
        <v>2.0799999999999983</v>
      </c>
      <c r="B75" s="49" t="s">
        <v>219</v>
      </c>
      <c r="C75" s="50" t="s">
        <v>87</v>
      </c>
      <c r="D75" s="2"/>
      <c r="E75" s="51">
        <v>6185</v>
      </c>
      <c r="F75" s="52">
        <f t="shared" si="1"/>
        <v>0</v>
      </c>
      <c r="G75" s="53" t="s">
        <v>206</v>
      </c>
    </row>
    <row r="76" spans="1:7" x14ac:dyDescent="0.2">
      <c r="A76" s="48">
        <f>A75+0.01</f>
        <v>2.0899999999999981</v>
      </c>
      <c r="B76" s="49" t="s">
        <v>93</v>
      </c>
      <c r="C76" s="50" t="s">
        <v>87</v>
      </c>
      <c r="D76" s="2"/>
      <c r="E76" s="51">
        <v>12088</v>
      </c>
      <c r="F76" s="52">
        <f t="shared" si="1"/>
        <v>0</v>
      </c>
      <c r="G76" s="53" t="s">
        <v>207</v>
      </c>
    </row>
    <row r="77" spans="1:7" x14ac:dyDescent="0.2">
      <c r="A77" s="48">
        <f>A76+0.01</f>
        <v>2.0999999999999979</v>
      </c>
      <c r="B77" s="49" t="s">
        <v>220</v>
      </c>
      <c r="C77" s="50" t="s">
        <v>62</v>
      </c>
      <c r="D77" s="2"/>
      <c r="E77" s="51">
        <v>65554</v>
      </c>
      <c r="F77" s="118">
        <f t="shared" si="1"/>
        <v>0</v>
      </c>
      <c r="G77" s="53" t="s">
        <v>206</v>
      </c>
    </row>
    <row r="78" spans="1:7" x14ac:dyDescent="0.2">
      <c r="A78" s="48">
        <f t="shared" ref="A78:A87" si="4">A77+0.01</f>
        <v>2.1099999999999977</v>
      </c>
      <c r="B78" s="49" t="s">
        <v>94</v>
      </c>
      <c r="C78" s="50" t="s">
        <v>87</v>
      </c>
      <c r="D78" s="2"/>
      <c r="E78" s="51">
        <v>22385</v>
      </c>
      <c r="F78" s="118">
        <f t="shared" si="1"/>
        <v>0</v>
      </c>
      <c r="G78" s="53" t="s">
        <v>207</v>
      </c>
    </row>
    <row r="79" spans="1:7" x14ac:dyDescent="0.2">
      <c r="A79" s="48">
        <f t="shared" si="4"/>
        <v>2.1199999999999974</v>
      </c>
      <c r="B79" s="49" t="s">
        <v>221</v>
      </c>
      <c r="C79" s="50" t="s">
        <v>62</v>
      </c>
      <c r="D79" s="2"/>
      <c r="E79" s="51">
        <v>58729</v>
      </c>
      <c r="F79" s="118">
        <f t="shared" si="1"/>
        <v>0</v>
      </c>
      <c r="G79" s="53" t="s">
        <v>206</v>
      </c>
    </row>
    <row r="80" spans="1:7" x14ac:dyDescent="0.2">
      <c r="A80" s="48">
        <f t="shared" si="4"/>
        <v>2.1299999999999972</v>
      </c>
      <c r="B80" s="49" t="s">
        <v>222</v>
      </c>
      <c r="C80" s="50" t="s">
        <v>87</v>
      </c>
      <c r="D80" s="2"/>
      <c r="E80" s="51">
        <v>35331</v>
      </c>
      <c r="F80" s="118">
        <f t="shared" ref="F80:F85" si="5">D80*E80</f>
        <v>0</v>
      </c>
      <c r="G80" s="53" t="s">
        <v>206</v>
      </c>
    </row>
    <row r="81" spans="1:7" x14ac:dyDescent="0.2">
      <c r="A81" s="48">
        <f t="shared" si="4"/>
        <v>2.139999999999997</v>
      </c>
      <c r="B81" s="49" t="s">
        <v>223</v>
      </c>
      <c r="C81" s="50" t="s">
        <v>62</v>
      </c>
      <c r="D81" s="2"/>
      <c r="E81" s="51">
        <v>45731</v>
      </c>
      <c r="F81" s="118">
        <f t="shared" si="5"/>
        <v>0</v>
      </c>
      <c r="G81" s="53" t="s">
        <v>206</v>
      </c>
    </row>
    <row r="82" spans="1:7" x14ac:dyDescent="0.2">
      <c r="A82" s="48">
        <f t="shared" si="4"/>
        <v>2.1499999999999968</v>
      </c>
      <c r="B82" s="49" t="s">
        <v>224</v>
      </c>
      <c r="C82" s="50" t="s">
        <v>62</v>
      </c>
      <c r="D82" s="2"/>
      <c r="E82" s="51">
        <v>5672</v>
      </c>
      <c r="F82" s="118">
        <f t="shared" si="5"/>
        <v>0</v>
      </c>
      <c r="G82" s="53" t="s">
        <v>206</v>
      </c>
    </row>
    <row r="83" spans="1:7" x14ac:dyDescent="0.2">
      <c r="A83" s="48">
        <f t="shared" si="4"/>
        <v>2.1599999999999966</v>
      </c>
      <c r="B83" s="49" t="s">
        <v>225</v>
      </c>
      <c r="C83" s="50" t="s">
        <v>62</v>
      </c>
      <c r="D83" s="2"/>
      <c r="E83" s="51">
        <v>69825</v>
      </c>
      <c r="F83" s="118">
        <f t="shared" si="5"/>
        <v>0</v>
      </c>
      <c r="G83" s="53" t="s">
        <v>206</v>
      </c>
    </row>
    <row r="84" spans="1:7" x14ac:dyDescent="0.2">
      <c r="A84" s="48">
        <f t="shared" si="4"/>
        <v>2.1699999999999964</v>
      </c>
      <c r="B84" s="49" t="s">
        <v>226</v>
      </c>
      <c r="C84" s="50" t="s">
        <v>62</v>
      </c>
      <c r="D84" s="2"/>
      <c r="E84" s="51">
        <v>67273</v>
      </c>
      <c r="F84" s="118">
        <f t="shared" si="5"/>
        <v>0</v>
      </c>
      <c r="G84" s="53" t="s">
        <v>206</v>
      </c>
    </row>
    <row r="85" spans="1:7" x14ac:dyDescent="0.2">
      <c r="A85" s="48">
        <f t="shared" si="4"/>
        <v>2.1799999999999962</v>
      </c>
      <c r="B85" s="49" t="s">
        <v>227</v>
      </c>
      <c r="C85" s="50" t="s">
        <v>62</v>
      </c>
      <c r="D85" s="2"/>
      <c r="E85" s="51">
        <v>64292</v>
      </c>
      <c r="F85" s="118">
        <f t="shared" si="5"/>
        <v>0</v>
      </c>
      <c r="G85" s="53" t="s">
        <v>206</v>
      </c>
    </row>
    <row r="86" spans="1:7" x14ac:dyDescent="0.2">
      <c r="A86" s="48">
        <f t="shared" si="4"/>
        <v>2.1899999999999959</v>
      </c>
      <c r="B86" s="49" t="s">
        <v>286</v>
      </c>
      <c r="C86" s="50" t="s">
        <v>62</v>
      </c>
      <c r="D86" s="2"/>
      <c r="E86" s="51">
        <v>18460.823823999999</v>
      </c>
      <c r="F86" s="118">
        <f>D86*E86</f>
        <v>0</v>
      </c>
    </row>
    <row r="87" spans="1:7" x14ac:dyDescent="0.2">
      <c r="A87" s="48">
        <f t="shared" si="4"/>
        <v>2.1999999999999957</v>
      </c>
      <c r="B87" s="49" t="s">
        <v>287</v>
      </c>
      <c r="C87" s="50" t="s">
        <v>62</v>
      </c>
      <c r="D87" s="2"/>
      <c r="E87" s="51">
        <v>18078.023824</v>
      </c>
      <c r="F87" s="118">
        <f>D87*E87</f>
        <v>0</v>
      </c>
    </row>
    <row r="88" spans="1:7" x14ac:dyDescent="0.2">
      <c r="A88" s="113">
        <v>3</v>
      </c>
      <c r="B88" s="114" t="s">
        <v>228</v>
      </c>
      <c r="C88" s="115"/>
      <c r="D88" s="116"/>
      <c r="E88" s="117"/>
      <c r="F88" s="8">
        <f>+SUM(F89:F98)</f>
        <v>0</v>
      </c>
    </row>
    <row r="89" spans="1:7" x14ac:dyDescent="0.2">
      <c r="A89" s="48">
        <f>A88+0.01</f>
        <v>3.01</v>
      </c>
      <c r="B89" s="49" t="s">
        <v>42</v>
      </c>
      <c r="C89" s="50" t="s">
        <v>47</v>
      </c>
      <c r="D89" s="2">
        <v>0</v>
      </c>
      <c r="E89" s="51">
        <v>0</v>
      </c>
      <c r="F89" s="52">
        <f t="shared" ref="F89:F98" si="6">D89*E89</f>
        <v>0</v>
      </c>
    </row>
    <row r="90" spans="1:7" x14ac:dyDescent="0.2">
      <c r="A90" s="48">
        <f t="shared" ref="A90:A95" si="7">A89+0.01</f>
        <v>3.0199999999999996</v>
      </c>
      <c r="B90" s="54"/>
      <c r="C90" s="50"/>
      <c r="D90" s="2"/>
      <c r="E90" s="51"/>
      <c r="F90" s="52">
        <f t="shared" si="6"/>
        <v>0</v>
      </c>
    </row>
    <row r="91" spans="1:7" x14ac:dyDescent="0.2">
      <c r="A91" s="48">
        <f t="shared" si="7"/>
        <v>3.0299999999999994</v>
      </c>
      <c r="B91" s="54"/>
      <c r="C91" s="50"/>
      <c r="D91" s="2"/>
      <c r="E91" s="51"/>
      <c r="F91" s="52">
        <f t="shared" si="6"/>
        <v>0</v>
      </c>
    </row>
    <row r="92" spans="1:7" x14ac:dyDescent="0.2">
      <c r="A92" s="48">
        <f t="shared" si="7"/>
        <v>3.0399999999999991</v>
      </c>
      <c r="B92" s="54"/>
      <c r="C92" s="50"/>
      <c r="D92" s="2"/>
      <c r="E92" s="51"/>
      <c r="F92" s="52">
        <f t="shared" si="6"/>
        <v>0</v>
      </c>
    </row>
    <row r="93" spans="1:7" x14ac:dyDescent="0.2">
      <c r="A93" s="48">
        <f t="shared" si="7"/>
        <v>3.0499999999999989</v>
      </c>
      <c r="B93" s="54"/>
      <c r="C93" s="50"/>
      <c r="D93" s="2"/>
      <c r="E93" s="51"/>
      <c r="F93" s="52">
        <f t="shared" si="6"/>
        <v>0</v>
      </c>
    </row>
    <row r="94" spans="1:7" x14ac:dyDescent="0.2">
      <c r="A94" s="48">
        <f t="shared" si="7"/>
        <v>3.0599999999999987</v>
      </c>
      <c r="B94" s="54"/>
      <c r="C94" s="50"/>
      <c r="D94" s="2"/>
      <c r="E94" s="51"/>
      <c r="F94" s="52">
        <f t="shared" si="6"/>
        <v>0</v>
      </c>
    </row>
    <row r="95" spans="1:7" x14ac:dyDescent="0.2">
      <c r="A95" s="48">
        <f t="shared" si="7"/>
        <v>3.0699999999999985</v>
      </c>
      <c r="B95" s="54"/>
      <c r="C95" s="50"/>
      <c r="D95" s="2"/>
      <c r="E95" s="51"/>
      <c r="F95" s="52">
        <f t="shared" si="6"/>
        <v>0</v>
      </c>
    </row>
    <row r="96" spans="1:7" x14ac:dyDescent="0.2">
      <c r="A96" s="48">
        <f>A95+0.01</f>
        <v>3.0799999999999983</v>
      </c>
      <c r="B96" s="54"/>
      <c r="C96" s="50"/>
      <c r="D96" s="2"/>
      <c r="E96" s="51"/>
      <c r="F96" s="52">
        <f t="shared" si="6"/>
        <v>0</v>
      </c>
    </row>
    <row r="97" spans="1:7" x14ac:dyDescent="0.2">
      <c r="A97" s="48">
        <f>A96+0.01</f>
        <v>3.0899999999999981</v>
      </c>
      <c r="B97" s="54"/>
      <c r="C97" s="50"/>
      <c r="D97" s="2"/>
      <c r="E97" s="51"/>
      <c r="F97" s="52">
        <f t="shared" si="6"/>
        <v>0</v>
      </c>
    </row>
    <row r="98" spans="1:7" x14ac:dyDescent="0.2">
      <c r="A98" s="48">
        <f>A97+0.01</f>
        <v>3.0999999999999979</v>
      </c>
      <c r="B98" s="54"/>
      <c r="C98" s="50"/>
      <c r="D98" s="2"/>
      <c r="E98" s="51"/>
      <c r="F98" s="52">
        <f t="shared" si="6"/>
        <v>0</v>
      </c>
    </row>
    <row r="99" spans="1:7" x14ac:dyDescent="0.2">
      <c r="A99" s="113">
        <v>4</v>
      </c>
      <c r="B99" s="114" t="s">
        <v>95</v>
      </c>
      <c r="C99" s="115"/>
      <c r="D99" s="116"/>
      <c r="E99" s="117"/>
      <c r="F99" s="8">
        <f>+SUM(F100:F110)</f>
        <v>0</v>
      </c>
    </row>
    <row r="100" spans="1:7" x14ac:dyDescent="0.2">
      <c r="A100" s="48">
        <f>A99+0.01</f>
        <v>4.01</v>
      </c>
      <c r="B100" s="49" t="s">
        <v>97</v>
      </c>
      <c r="C100" s="50" t="s">
        <v>96</v>
      </c>
      <c r="D100" s="2"/>
      <c r="E100" s="51">
        <v>17805</v>
      </c>
      <c r="F100" s="52">
        <f t="shared" ref="F100:F110" si="8">D100*E100</f>
        <v>0</v>
      </c>
      <c r="G100" s="53" t="s">
        <v>207</v>
      </c>
    </row>
    <row r="101" spans="1:7" x14ac:dyDescent="0.2">
      <c r="A101" s="48">
        <f t="shared" ref="A101:A106" si="9">A100+0.01</f>
        <v>4.0199999999999996</v>
      </c>
      <c r="B101" s="54" t="s">
        <v>98</v>
      </c>
      <c r="C101" s="50" t="s">
        <v>96</v>
      </c>
      <c r="D101" s="2"/>
      <c r="E101" s="51">
        <v>18035</v>
      </c>
      <c r="F101" s="52">
        <f t="shared" si="8"/>
        <v>0</v>
      </c>
      <c r="G101" s="53" t="s">
        <v>207</v>
      </c>
    </row>
    <row r="102" spans="1:7" x14ac:dyDescent="0.2">
      <c r="A102" s="48">
        <f t="shared" si="9"/>
        <v>4.0299999999999994</v>
      </c>
      <c r="B102" s="54" t="s">
        <v>99</v>
      </c>
      <c r="C102" s="50" t="s">
        <v>75</v>
      </c>
      <c r="D102" s="2"/>
      <c r="E102" s="51">
        <v>34837</v>
      </c>
      <c r="F102" s="52">
        <f t="shared" si="8"/>
        <v>0</v>
      </c>
      <c r="G102" s="53" t="s">
        <v>207</v>
      </c>
    </row>
    <row r="103" spans="1:7" x14ac:dyDescent="0.2">
      <c r="A103" s="48">
        <f t="shared" si="9"/>
        <v>4.0399999999999991</v>
      </c>
      <c r="B103" s="54" t="s">
        <v>100</v>
      </c>
      <c r="C103" s="50" t="s">
        <v>75</v>
      </c>
      <c r="D103" s="2"/>
      <c r="E103" s="51">
        <v>30557</v>
      </c>
      <c r="F103" s="52">
        <f t="shared" si="8"/>
        <v>0</v>
      </c>
      <c r="G103" s="53" t="s">
        <v>207</v>
      </c>
    </row>
    <row r="104" spans="1:7" x14ac:dyDescent="0.2">
      <c r="A104" s="48">
        <f t="shared" si="9"/>
        <v>4.0499999999999989</v>
      </c>
      <c r="B104" s="54" t="s">
        <v>101</v>
      </c>
      <c r="C104" s="50" t="s">
        <v>75</v>
      </c>
      <c r="D104" s="2"/>
      <c r="E104" s="51">
        <v>34775</v>
      </c>
      <c r="F104" s="52">
        <f t="shared" si="8"/>
        <v>0</v>
      </c>
      <c r="G104" s="53" t="s">
        <v>207</v>
      </c>
    </row>
    <row r="105" spans="1:7" x14ac:dyDescent="0.2">
      <c r="A105" s="48">
        <f t="shared" si="9"/>
        <v>4.0599999999999987</v>
      </c>
      <c r="B105" s="54" t="s">
        <v>102</v>
      </c>
      <c r="C105" s="50" t="s">
        <v>75</v>
      </c>
      <c r="D105" s="2"/>
      <c r="E105" s="51">
        <v>30557</v>
      </c>
      <c r="F105" s="52">
        <f t="shared" si="8"/>
        <v>0</v>
      </c>
      <c r="G105" s="53" t="s">
        <v>207</v>
      </c>
    </row>
    <row r="106" spans="1:7" x14ac:dyDescent="0.2">
      <c r="A106" s="48">
        <f t="shared" si="9"/>
        <v>4.0699999999999985</v>
      </c>
      <c r="B106" s="54" t="s">
        <v>103</v>
      </c>
      <c r="C106" s="50" t="s">
        <v>75</v>
      </c>
      <c r="D106" s="2"/>
      <c r="E106" s="51">
        <v>50024</v>
      </c>
      <c r="F106" s="52">
        <f t="shared" si="8"/>
        <v>0</v>
      </c>
      <c r="G106" s="53" t="s">
        <v>207</v>
      </c>
    </row>
    <row r="107" spans="1:7" x14ac:dyDescent="0.2">
      <c r="A107" s="48">
        <f>A106+0.01</f>
        <v>4.0799999999999983</v>
      </c>
      <c r="B107" s="54" t="s">
        <v>104</v>
      </c>
      <c r="C107" s="50" t="s">
        <v>75</v>
      </c>
      <c r="D107" s="2"/>
      <c r="E107" s="51">
        <v>60804</v>
      </c>
      <c r="F107" s="52">
        <f t="shared" si="8"/>
        <v>0</v>
      </c>
      <c r="G107" s="53" t="s">
        <v>207</v>
      </c>
    </row>
    <row r="108" spans="1:7" x14ac:dyDescent="0.2">
      <c r="A108" s="48">
        <f>A107+0.01</f>
        <v>4.0899999999999981</v>
      </c>
      <c r="B108" s="54" t="s">
        <v>105</v>
      </c>
      <c r="C108" s="50" t="s">
        <v>75</v>
      </c>
      <c r="D108" s="2"/>
      <c r="E108" s="51">
        <v>77823</v>
      </c>
      <c r="F108" s="52">
        <f t="shared" si="8"/>
        <v>0</v>
      </c>
      <c r="G108" s="53" t="s">
        <v>207</v>
      </c>
    </row>
    <row r="109" spans="1:7" x14ac:dyDescent="0.2">
      <c r="A109" s="48">
        <f>A108+0.01</f>
        <v>4.0999999999999979</v>
      </c>
      <c r="B109" s="54" t="s">
        <v>106</v>
      </c>
      <c r="C109" s="50" t="s">
        <v>75</v>
      </c>
      <c r="D109" s="2"/>
      <c r="E109" s="51">
        <v>131247</v>
      </c>
      <c r="F109" s="52">
        <f t="shared" si="8"/>
        <v>0</v>
      </c>
      <c r="G109" s="53" t="s">
        <v>207</v>
      </c>
    </row>
    <row r="110" spans="1:7" x14ac:dyDescent="0.2">
      <c r="A110" s="48">
        <f>A109+0.01</f>
        <v>4.1099999999999977</v>
      </c>
      <c r="B110" s="54" t="s">
        <v>107</v>
      </c>
      <c r="C110" s="50" t="s">
        <v>75</v>
      </c>
      <c r="D110" s="2"/>
      <c r="E110" s="51">
        <v>196439</v>
      </c>
      <c r="F110" s="52">
        <f t="shared" si="8"/>
        <v>0</v>
      </c>
      <c r="G110" s="53" t="s">
        <v>207</v>
      </c>
    </row>
    <row r="111" spans="1:7" s="47" customFormat="1" x14ac:dyDescent="0.2">
      <c r="A111" s="113">
        <v>5</v>
      </c>
      <c r="B111" s="114" t="s">
        <v>108</v>
      </c>
      <c r="C111" s="115"/>
      <c r="D111" s="116"/>
      <c r="E111" s="117"/>
      <c r="F111" s="8">
        <f>+SUM(F112:F134)</f>
        <v>0</v>
      </c>
    </row>
    <row r="112" spans="1:7" x14ac:dyDescent="0.2">
      <c r="A112" s="48">
        <f>A111+0.01</f>
        <v>5.01</v>
      </c>
      <c r="B112" s="49" t="s">
        <v>109</v>
      </c>
      <c r="C112" s="50" t="s">
        <v>75</v>
      </c>
      <c r="D112" s="2"/>
      <c r="E112" s="51">
        <v>36389</v>
      </c>
      <c r="F112" s="52">
        <f>D112*E112</f>
        <v>0</v>
      </c>
      <c r="G112" s="53" t="s">
        <v>207</v>
      </c>
    </row>
    <row r="113" spans="1:7" x14ac:dyDescent="0.2">
      <c r="A113" s="48">
        <f t="shared" ref="A113:A126" si="10">A112+0.01</f>
        <v>5.0199999999999996</v>
      </c>
      <c r="B113" s="49" t="s">
        <v>110</v>
      </c>
      <c r="C113" s="50" t="s">
        <v>75</v>
      </c>
      <c r="D113" s="2"/>
      <c r="E113" s="51">
        <v>43350</v>
      </c>
      <c r="F113" s="52">
        <f t="shared" ref="F113:F134" si="11">D113*E113</f>
        <v>0</v>
      </c>
      <c r="G113" s="53" t="s">
        <v>207</v>
      </c>
    </row>
    <row r="114" spans="1:7" x14ac:dyDescent="0.2">
      <c r="A114" s="48">
        <f t="shared" si="10"/>
        <v>5.0299999999999994</v>
      </c>
      <c r="B114" s="49" t="s">
        <v>111</v>
      </c>
      <c r="C114" s="50" t="s">
        <v>75</v>
      </c>
      <c r="D114" s="2"/>
      <c r="E114" s="51">
        <v>33994</v>
      </c>
      <c r="F114" s="52">
        <f t="shared" si="11"/>
        <v>0</v>
      </c>
      <c r="G114" s="53" t="s">
        <v>207</v>
      </c>
    </row>
    <row r="115" spans="1:7" x14ac:dyDescent="0.2">
      <c r="A115" s="48">
        <f t="shared" si="10"/>
        <v>5.0399999999999991</v>
      </c>
      <c r="B115" s="49" t="s">
        <v>112</v>
      </c>
      <c r="C115" s="50" t="s">
        <v>75</v>
      </c>
      <c r="D115" s="121"/>
      <c r="E115" s="51">
        <v>3863</v>
      </c>
      <c r="F115" s="52">
        <f t="shared" si="11"/>
        <v>0</v>
      </c>
      <c r="G115" s="53" t="s">
        <v>207</v>
      </c>
    </row>
    <row r="116" spans="1:7" x14ac:dyDescent="0.2">
      <c r="A116" s="120">
        <f t="shared" si="10"/>
        <v>5.0499999999999989</v>
      </c>
      <c r="B116" s="49" t="s">
        <v>113</v>
      </c>
      <c r="C116" s="50" t="s">
        <v>75</v>
      </c>
      <c r="D116" s="2"/>
      <c r="E116" s="51">
        <v>4223</v>
      </c>
      <c r="F116" s="52">
        <f t="shared" si="11"/>
        <v>0</v>
      </c>
      <c r="G116" s="53" t="s">
        <v>207</v>
      </c>
    </row>
    <row r="117" spans="1:7" x14ac:dyDescent="0.2">
      <c r="A117" s="120">
        <f t="shared" si="10"/>
        <v>5.0599999999999987</v>
      </c>
      <c r="B117" s="49" t="s">
        <v>114</v>
      </c>
      <c r="C117" s="50" t="s">
        <v>75</v>
      </c>
      <c r="D117" s="2"/>
      <c r="E117" s="51">
        <v>13893</v>
      </c>
      <c r="F117" s="52">
        <f t="shared" si="11"/>
        <v>0</v>
      </c>
      <c r="G117" s="53" t="s">
        <v>207</v>
      </c>
    </row>
    <row r="118" spans="1:7" x14ac:dyDescent="0.2">
      <c r="A118" s="120">
        <f t="shared" si="10"/>
        <v>5.0699999999999985</v>
      </c>
      <c r="B118" s="49" t="s">
        <v>115</v>
      </c>
      <c r="C118" s="50" t="s">
        <v>75</v>
      </c>
      <c r="D118" s="2"/>
      <c r="E118" s="51">
        <v>51110</v>
      </c>
      <c r="F118" s="52">
        <f t="shared" si="11"/>
        <v>0</v>
      </c>
      <c r="G118" s="53" t="s">
        <v>207</v>
      </c>
    </row>
    <row r="119" spans="1:7" x14ac:dyDescent="0.2">
      <c r="A119" s="120">
        <f t="shared" si="10"/>
        <v>5.0799999999999983</v>
      </c>
      <c r="B119" s="49" t="s">
        <v>116</v>
      </c>
      <c r="C119" s="50" t="s">
        <v>75</v>
      </c>
      <c r="D119" s="2"/>
      <c r="E119" s="51">
        <v>71432</v>
      </c>
      <c r="F119" s="52">
        <f t="shared" si="11"/>
        <v>0</v>
      </c>
      <c r="G119" s="53" t="s">
        <v>207</v>
      </c>
    </row>
    <row r="120" spans="1:7" x14ac:dyDescent="0.2">
      <c r="A120" s="120">
        <f t="shared" si="10"/>
        <v>5.0899999999999981</v>
      </c>
      <c r="B120" s="49" t="s">
        <v>117</v>
      </c>
      <c r="C120" s="50" t="s">
        <v>87</v>
      </c>
      <c r="D120" s="2"/>
      <c r="E120" s="51">
        <v>3360</v>
      </c>
      <c r="F120" s="52">
        <f t="shared" si="11"/>
        <v>0</v>
      </c>
      <c r="G120" s="53" t="s">
        <v>207</v>
      </c>
    </row>
    <row r="121" spans="1:7" x14ac:dyDescent="0.2">
      <c r="A121" s="120">
        <f t="shared" si="10"/>
        <v>5.0999999999999979</v>
      </c>
      <c r="B121" s="49" t="s">
        <v>118</v>
      </c>
      <c r="C121" s="50" t="s">
        <v>87</v>
      </c>
      <c r="D121" s="2"/>
      <c r="E121" s="51">
        <v>3724</v>
      </c>
      <c r="F121" s="52">
        <f t="shared" si="11"/>
        <v>0</v>
      </c>
      <c r="G121" s="53" t="s">
        <v>207</v>
      </c>
    </row>
    <row r="122" spans="1:7" x14ac:dyDescent="0.2">
      <c r="A122" s="120">
        <f t="shared" si="10"/>
        <v>5.1099999999999977</v>
      </c>
      <c r="B122" s="49" t="s">
        <v>119</v>
      </c>
      <c r="C122" s="50" t="s">
        <v>87</v>
      </c>
      <c r="D122" s="2"/>
      <c r="E122" s="51">
        <v>4670</v>
      </c>
      <c r="F122" s="52">
        <f t="shared" si="11"/>
        <v>0</v>
      </c>
      <c r="G122" s="53" t="s">
        <v>207</v>
      </c>
    </row>
    <row r="123" spans="1:7" x14ac:dyDescent="0.2">
      <c r="A123" s="120">
        <f t="shared" si="10"/>
        <v>5.1199999999999974</v>
      </c>
      <c r="B123" s="49" t="s">
        <v>120</v>
      </c>
      <c r="C123" s="50" t="s">
        <v>75</v>
      </c>
      <c r="D123" s="2"/>
      <c r="E123" s="51">
        <v>2411617</v>
      </c>
      <c r="F123" s="52">
        <f t="shared" si="11"/>
        <v>0</v>
      </c>
      <c r="G123" s="53" t="s">
        <v>207</v>
      </c>
    </row>
    <row r="124" spans="1:7" x14ac:dyDescent="0.2">
      <c r="A124" s="120">
        <f t="shared" si="10"/>
        <v>5.1299999999999972</v>
      </c>
      <c r="B124" s="49" t="s">
        <v>121</v>
      </c>
      <c r="C124" s="50" t="s">
        <v>75</v>
      </c>
      <c r="D124" s="2"/>
      <c r="E124" s="51">
        <v>3172440</v>
      </c>
      <c r="F124" s="52">
        <f t="shared" si="11"/>
        <v>0</v>
      </c>
      <c r="G124" s="53" t="s">
        <v>207</v>
      </c>
    </row>
    <row r="125" spans="1:7" x14ac:dyDescent="0.2">
      <c r="A125" s="120">
        <f t="shared" si="10"/>
        <v>5.139999999999997</v>
      </c>
      <c r="B125" s="49" t="s">
        <v>122</v>
      </c>
      <c r="C125" s="50" t="s">
        <v>75</v>
      </c>
      <c r="D125" s="2"/>
      <c r="E125" s="51">
        <v>2265733</v>
      </c>
      <c r="F125" s="52">
        <f t="shared" si="11"/>
        <v>0</v>
      </c>
      <c r="G125" s="53" t="s">
        <v>207</v>
      </c>
    </row>
    <row r="126" spans="1:7" x14ac:dyDescent="0.2">
      <c r="A126" s="120">
        <f t="shared" si="10"/>
        <v>5.1499999999999968</v>
      </c>
      <c r="B126" s="49" t="s">
        <v>123</v>
      </c>
      <c r="C126" s="50" t="s">
        <v>75</v>
      </c>
      <c r="D126" s="2"/>
      <c r="E126" s="51">
        <v>1923116</v>
      </c>
      <c r="F126" s="52">
        <f t="shared" si="11"/>
        <v>0</v>
      </c>
      <c r="G126" s="53" t="s">
        <v>207</v>
      </c>
    </row>
    <row r="127" spans="1:7" x14ac:dyDescent="0.2">
      <c r="A127" s="120">
        <f>A126+0.01</f>
        <v>5.1599999999999966</v>
      </c>
      <c r="B127" s="49" t="s">
        <v>124</v>
      </c>
      <c r="C127" s="50" t="s">
        <v>75</v>
      </c>
      <c r="D127" s="2"/>
      <c r="E127" s="51">
        <v>2072716</v>
      </c>
      <c r="F127" s="52">
        <f t="shared" si="11"/>
        <v>0</v>
      </c>
      <c r="G127" s="53" t="s">
        <v>207</v>
      </c>
    </row>
    <row r="128" spans="1:7" x14ac:dyDescent="0.2">
      <c r="A128" s="120">
        <f t="shared" ref="A128:A134" si="12">A127+0.01</f>
        <v>5.1699999999999964</v>
      </c>
      <c r="B128" s="49" t="s">
        <v>125</v>
      </c>
      <c r="C128" s="50" t="s">
        <v>75</v>
      </c>
      <c r="D128" s="2"/>
      <c r="E128" s="51">
        <v>1553474</v>
      </c>
      <c r="F128" s="52">
        <f t="shared" si="11"/>
        <v>0</v>
      </c>
      <c r="G128" s="53" t="s">
        <v>207</v>
      </c>
    </row>
    <row r="129" spans="1:7" x14ac:dyDescent="0.2">
      <c r="A129" s="120">
        <f t="shared" si="12"/>
        <v>5.1799999999999962</v>
      </c>
      <c r="B129" s="49" t="s">
        <v>126</v>
      </c>
      <c r="C129" s="50" t="s">
        <v>75</v>
      </c>
      <c r="D129" s="2"/>
      <c r="E129" s="51">
        <v>1505576</v>
      </c>
      <c r="F129" s="52">
        <f t="shared" si="11"/>
        <v>0</v>
      </c>
      <c r="G129" s="53" t="s">
        <v>207</v>
      </c>
    </row>
    <row r="130" spans="1:7" x14ac:dyDescent="0.2">
      <c r="A130" s="120">
        <f t="shared" si="12"/>
        <v>5.1899999999999959</v>
      </c>
      <c r="B130" s="49" t="s">
        <v>127</v>
      </c>
      <c r="C130" s="50" t="s">
        <v>75</v>
      </c>
      <c r="D130" s="2"/>
      <c r="E130" s="51">
        <v>171071</v>
      </c>
      <c r="F130" s="52">
        <f t="shared" si="11"/>
        <v>0</v>
      </c>
      <c r="G130" s="53" t="s">
        <v>207</v>
      </c>
    </row>
    <row r="131" spans="1:7" x14ac:dyDescent="0.2">
      <c r="A131" s="120">
        <f t="shared" si="12"/>
        <v>5.1999999999999957</v>
      </c>
      <c r="B131" s="49" t="s">
        <v>128</v>
      </c>
      <c r="C131" s="50" t="s">
        <v>87</v>
      </c>
      <c r="D131" s="2"/>
      <c r="E131" s="51">
        <v>41861</v>
      </c>
      <c r="F131" s="52">
        <f t="shared" si="11"/>
        <v>0</v>
      </c>
      <c r="G131" s="53" t="s">
        <v>207</v>
      </c>
    </row>
    <row r="132" spans="1:7" x14ac:dyDescent="0.2">
      <c r="A132" s="120">
        <f t="shared" si="12"/>
        <v>5.2099999999999955</v>
      </c>
      <c r="B132" s="49" t="s">
        <v>129</v>
      </c>
      <c r="C132" s="50" t="s">
        <v>75</v>
      </c>
      <c r="D132" s="2"/>
      <c r="E132" s="51">
        <v>4103</v>
      </c>
      <c r="F132" s="52">
        <f t="shared" si="11"/>
        <v>0</v>
      </c>
      <c r="G132" s="53" t="s">
        <v>207</v>
      </c>
    </row>
    <row r="133" spans="1:7" x14ac:dyDescent="0.2">
      <c r="A133" s="120">
        <f t="shared" si="12"/>
        <v>5.2199999999999953</v>
      </c>
      <c r="B133" s="49" t="s">
        <v>130</v>
      </c>
      <c r="C133" s="50" t="s">
        <v>75</v>
      </c>
      <c r="D133" s="2"/>
      <c r="E133" s="51">
        <v>1025945</v>
      </c>
      <c r="F133" s="52">
        <f t="shared" si="11"/>
        <v>0</v>
      </c>
      <c r="G133" s="53" t="s">
        <v>207</v>
      </c>
    </row>
    <row r="134" spans="1:7" x14ac:dyDescent="0.2">
      <c r="A134" s="120">
        <f t="shared" si="12"/>
        <v>5.2299999999999951</v>
      </c>
      <c r="B134" s="49" t="s">
        <v>131</v>
      </c>
      <c r="C134" s="50" t="s">
        <v>75</v>
      </c>
      <c r="D134" s="2"/>
      <c r="E134" s="51">
        <v>1320868</v>
      </c>
      <c r="F134" s="52">
        <f t="shared" si="11"/>
        <v>0</v>
      </c>
      <c r="G134" s="53" t="s">
        <v>207</v>
      </c>
    </row>
    <row r="135" spans="1:7" s="47" customFormat="1" x14ac:dyDescent="0.2">
      <c r="A135" s="113">
        <v>6</v>
      </c>
      <c r="B135" s="114" t="s">
        <v>132</v>
      </c>
      <c r="C135" s="115"/>
      <c r="D135" s="116"/>
      <c r="E135" s="117"/>
      <c r="F135" s="8">
        <f>+SUM(F136:F267)</f>
        <v>0</v>
      </c>
    </row>
    <row r="136" spans="1:7" x14ac:dyDescent="0.2">
      <c r="A136" s="48">
        <f>A135+0.01</f>
        <v>6.01</v>
      </c>
      <c r="B136" s="49" t="s">
        <v>133</v>
      </c>
      <c r="C136" s="50" t="s">
        <v>75</v>
      </c>
      <c r="D136" s="2"/>
      <c r="E136" s="51">
        <v>9712065</v>
      </c>
      <c r="F136" s="52">
        <f>D136*E136</f>
        <v>0</v>
      </c>
      <c r="G136" s="53" t="s">
        <v>207</v>
      </c>
    </row>
    <row r="137" spans="1:7" x14ac:dyDescent="0.2">
      <c r="A137" s="48">
        <f t="shared" ref="A137:A150" si="13">A136+0.01</f>
        <v>6.02</v>
      </c>
      <c r="B137" s="49" t="s">
        <v>134</v>
      </c>
      <c r="C137" s="50" t="s">
        <v>75</v>
      </c>
      <c r="D137" s="2"/>
      <c r="E137" s="51">
        <v>13000</v>
      </c>
      <c r="F137" s="52">
        <f t="shared" ref="F137:F152" si="14">D137*E137</f>
        <v>0</v>
      </c>
      <c r="G137" s="53" t="s">
        <v>207</v>
      </c>
    </row>
    <row r="138" spans="1:7" x14ac:dyDescent="0.2">
      <c r="A138" s="48">
        <f t="shared" si="13"/>
        <v>6.0299999999999994</v>
      </c>
      <c r="B138" s="49" t="s">
        <v>135</v>
      </c>
      <c r="C138" s="50" t="s">
        <v>87</v>
      </c>
      <c r="D138" s="2"/>
      <c r="E138" s="51">
        <v>139006</v>
      </c>
      <c r="F138" s="52">
        <f t="shared" si="14"/>
        <v>0</v>
      </c>
      <c r="G138" s="53" t="s">
        <v>207</v>
      </c>
    </row>
    <row r="139" spans="1:7" x14ac:dyDescent="0.2">
      <c r="A139" s="48">
        <f t="shared" si="13"/>
        <v>6.0399999999999991</v>
      </c>
      <c r="B139" s="49" t="s">
        <v>136</v>
      </c>
      <c r="C139" s="50" t="s">
        <v>87</v>
      </c>
      <c r="D139" s="121"/>
      <c r="E139" s="51">
        <v>48483</v>
      </c>
      <c r="F139" s="52">
        <f t="shared" si="14"/>
        <v>0</v>
      </c>
      <c r="G139" s="53" t="s">
        <v>207</v>
      </c>
    </row>
    <row r="140" spans="1:7" x14ac:dyDescent="0.2">
      <c r="A140" s="120">
        <f t="shared" si="13"/>
        <v>6.0499999999999989</v>
      </c>
      <c r="B140" s="49" t="s">
        <v>137</v>
      </c>
      <c r="C140" s="50" t="s">
        <v>87</v>
      </c>
      <c r="D140" s="2"/>
      <c r="E140" s="51">
        <v>31336</v>
      </c>
      <c r="F140" s="52">
        <f t="shared" si="14"/>
        <v>0</v>
      </c>
      <c r="G140" s="53" t="s">
        <v>207</v>
      </c>
    </row>
    <row r="141" spans="1:7" x14ac:dyDescent="0.2">
      <c r="A141" s="120">
        <f t="shared" si="13"/>
        <v>6.0599999999999987</v>
      </c>
      <c r="B141" s="49" t="s">
        <v>138</v>
      </c>
      <c r="C141" s="50" t="s">
        <v>87</v>
      </c>
      <c r="D141" s="2"/>
      <c r="E141" s="51">
        <v>18232</v>
      </c>
      <c r="F141" s="52">
        <f t="shared" si="14"/>
        <v>0</v>
      </c>
      <c r="G141" s="53" t="s">
        <v>207</v>
      </c>
    </row>
    <row r="142" spans="1:7" x14ac:dyDescent="0.2">
      <c r="A142" s="120">
        <f t="shared" si="13"/>
        <v>6.0699999999999985</v>
      </c>
      <c r="B142" s="49" t="s">
        <v>139</v>
      </c>
      <c r="C142" s="50" t="s">
        <v>87</v>
      </c>
      <c r="D142" s="2"/>
      <c r="E142" s="51">
        <v>340571</v>
      </c>
      <c r="F142" s="52">
        <f t="shared" si="14"/>
        <v>0</v>
      </c>
      <c r="G142" s="53" t="s">
        <v>207</v>
      </c>
    </row>
    <row r="143" spans="1:7" x14ac:dyDescent="0.2">
      <c r="A143" s="120">
        <f t="shared" si="13"/>
        <v>6.0799999999999983</v>
      </c>
      <c r="B143" s="49" t="s">
        <v>140</v>
      </c>
      <c r="C143" s="50" t="s">
        <v>87</v>
      </c>
      <c r="D143" s="2"/>
      <c r="E143" s="51">
        <v>271521</v>
      </c>
      <c r="F143" s="52">
        <f t="shared" si="14"/>
        <v>0</v>
      </c>
      <c r="G143" s="53" t="s">
        <v>207</v>
      </c>
    </row>
    <row r="144" spans="1:7" x14ac:dyDescent="0.2">
      <c r="A144" s="120">
        <f t="shared" si="13"/>
        <v>6.0899999999999981</v>
      </c>
      <c r="B144" s="49" t="s">
        <v>141</v>
      </c>
      <c r="C144" s="50" t="s">
        <v>87</v>
      </c>
      <c r="D144" s="2"/>
      <c r="E144" s="51">
        <v>216521</v>
      </c>
      <c r="F144" s="52">
        <f t="shared" si="14"/>
        <v>0</v>
      </c>
      <c r="G144" s="53" t="s">
        <v>207</v>
      </c>
    </row>
    <row r="145" spans="1:7" x14ac:dyDescent="0.2">
      <c r="A145" s="120">
        <f t="shared" si="13"/>
        <v>6.0999999999999979</v>
      </c>
      <c r="B145" s="49" t="s">
        <v>142</v>
      </c>
      <c r="C145" s="50" t="s">
        <v>87</v>
      </c>
      <c r="D145" s="2"/>
      <c r="E145" s="51">
        <v>173871</v>
      </c>
      <c r="F145" s="52">
        <f t="shared" si="14"/>
        <v>0</v>
      </c>
      <c r="G145" s="53" t="s">
        <v>207</v>
      </c>
    </row>
    <row r="146" spans="1:7" x14ac:dyDescent="0.2">
      <c r="A146" s="120">
        <f t="shared" si="13"/>
        <v>6.1099999999999977</v>
      </c>
      <c r="B146" s="49" t="s">
        <v>143</v>
      </c>
      <c r="C146" s="50" t="s">
        <v>87</v>
      </c>
      <c r="D146" s="2"/>
      <c r="E146" s="51">
        <v>136831</v>
      </c>
      <c r="F146" s="52">
        <f t="shared" si="14"/>
        <v>0</v>
      </c>
      <c r="G146" s="53" t="s">
        <v>207</v>
      </c>
    </row>
    <row r="147" spans="1:7" x14ac:dyDescent="0.2">
      <c r="A147" s="120">
        <f t="shared" si="13"/>
        <v>6.1199999999999974</v>
      </c>
      <c r="B147" s="49" t="s">
        <v>144</v>
      </c>
      <c r="C147" s="50" t="s">
        <v>87</v>
      </c>
      <c r="D147" s="2"/>
      <c r="E147" s="51">
        <v>83361</v>
      </c>
      <c r="F147" s="52">
        <f t="shared" si="14"/>
        <v>0</v>
      </c>
      <c r="G147" s="53" t="s">
        <v>207</v>
      </c>
    </row>
    <row r="148" spans="1:7" x14ac:dyDescent="0.2">
      <c r="A148" s="120">
        <f t="shared" si="13"/>
        <v>6.1299999999999972</v>
      </c>
      <c r="B148" s="49" t="s">
        <v>145</v>
      </c>
      <c r="C148" s="50" t="s">
        <v>87</v>
      </c>
      <c r="D148" s="2"/>
      <c r="E148" s="51">
        <v>55761</v>
      </c>
      <c r="F148" s="52">
        <f t="shared" si="14"/>
        <v>0</v>
      </c>
      <c r="G148" s="53" t="s">
        <v>207</v>
      </c>
    </row>
    <row r="149" spans="1:7" x14ac:dyDescent="0.2">
      <c r="A149" s="120">
        <f t="shared" si="13"/>
        <v>6.139999999999997</v>
      </c>
      <c r="B149" s="49" t="s">
        <v>146</v>
      </c>
      <c r="C149" s="50" t="s">
        <v>87</v>
      </c>
      <c r="D149" s="2"/>
      <c r="E149" s="51">
        <v>37021</v>
      </c>
      <c r="F149" s="52">
        <f t="shared" si="14"/>
        <v>0</v>
      </c>
      <c r="G149" s="53" t="s">
        <v>207</v>
      </c>
    </row>
    <row r="150" spans="1:7" x14ac:dyDescent="0.2">
      <c r="A150" s="120">
        <f t="shared" si="13"/>
        <v>6.1499999999999968</v>
      </c>
      <c r="B150" s="49" t="s">
        <v>147</v>
      </c>
      <c r="C150" s="50" t="s">
        <v>87</v>
      </c>
      <c r="D150" s="2"/>
      <c r="E150" s="51">
        <v>19921</v>
      </c>
      <c r="F150" s="52">
        <f t="shared" si="14"/>
        <v>0</v>
      </c>
      <c r="G150" s="53" t="s">
        <v>207</v>
      </c>
    </row>
    <row r="151" spans="1:7" x14ac:dyDescent="0.2">
      <c r="A151" s="120">
        <f>A150+0.01</f>
        <v>6.1599999999999966</v>
      </c>
      <c r="B151" s="49" t="s">
        <v>148</v>
      </c>
      <c r="C151" s="50" t="s">
        <v>87</v>
      </c>
      <c r="D151" s="2"/>
      <c r="E151" s="51">
        <v>14201</v>
      </c>
      <c r="F151" s="52">
        <f t="shared" si="14"/>
        <v>0</v>
      </c>
      <c r="G151" s="53" t="s">
        <v>207</v>
      </c>
    </row>
    <row r="152" spans="1:7" x14ac:dyDescent="0.2">
      <c r="A152" s="120">
        <f>A151+0.01</f>
        <v>6.1699999999999964</v>
      </c>
      <c r="B152" s="49" t="s">
        <v>149</v>
      </c>
      <c r="C152" s="50" t="s">
        <v>87</v>
      </c>
      <c r="D152" s="2"/>
      <c r="E152" s="51">
        <v>7721</v>
      </c>
      <c r="F152" s="52">
        <f t="shared" si="14"/>
        <v>0</v>
      </c>
      <c r="G152" s="53" t="s">
        <v>207</v>
      </c>
    </row>
    <row r="153" spans="1:7" s="47" customFormat="1" x14ac:dyDescent="0.2">
      <c r="A153" s="113">
        <v>7</v>
      </c>
      <c r="B153" s="114" t="s">
        <v>150</v>
      </c>
      <c r="C153" s="115"/>
      <c r="D153" s="116"/>
      <c r="E153" s="117"/>
      <c r="F153" s="8">
        <f>+SUM(F154:F176)</f>
        <v>0</v>
      </c>
    </row>
    <row r="154" spans="1:7" x14ac:dyDescent="0.2">
      <c r="A154" s="48">
        <f>A153+0.01</f>
        <v>7.01</v>
      </c>
      <c r="B154" s="49" t="s">
        <v>151</v>
      </c>
      <c r="C154" s="50" t="s">
        <v>75</v>
      </c>
      <c r="D154" s="2"/>
      <c r="E154" s="51">
        <v>133482</v>
      </c>
      <c r="F154" s="52">
        <f>D154*E154</f>
        <v>0</v>
      </c>
      <c r="G154" s="53" t="s">
        <v>207</v>
      </c>
    </row>
    <row r="155" spans="1:7" x14ac:dyDescent="0.2">
      <c r="A155" s="48">
        <f t="shared" ref="A155:A168" si="15">A154+0.01</f>
        <v>7.02</v>
      </c>
      <c r="B155" s="49" t="s">
        <v>152</v>
      </c>
      <c r="C155" s="50" t="s">
        <v>75</v>
      </c>
      <c r="D155" s="2"/>
      <c r="E155" s="51">
        <v>172257</v>
      </c>
      <c r="F155" s="52">
        <f t="shared" ref="F155:F176" si="16">D155*E155</f>
        <v>0</v>
      </c>
      <c r="G155" s="53" t="s">
        <v>207</v>
      </c>
    </row>
    <row r="156" spans="1:7" x14ac:dyDescent="0.2">
      <c r="A156" s="48">
        <f t="shared" si="15"/>
        <v>7.0299999999999994</v>
      </c>
      <c r="B156" s="49" t="s">
        <v>153</v>
      </c>
      <c r="C156" s="50" t="s">
        <v>75</v>
      </c>
      <c r="D156" s="2"/>
      <c r="E156" s="51">
        <v>242802</v>
      </c>
      <c r="F156" s="52">
        <f t="shared" si="16"/>
        <v>0</v>
      </c>
      <c r="G156" s="53" t="s">
        <v>207</v>
      </c>
    </row>
    <row r="157" spans="1:7" x14ac:dyDescent="0.2">
      <c r="A157" s="48">
        <f t="shared" si="15"/>
        <v>7.0399999999999991</v>
      </c>
      <c r="B157" s="49" t="s">
        <v>154</v>
      </c>
      <c r="C157" s="50" t="s">
        <v>75</v>
      </c>
      <c r="D157" s="121"/>
      <c r="E157" s="51">
        <v>236052</v>
      </c>
      <c r="F157" s="52">
        <f t="shared" si="16"/>
        <v>0</v>
      </c>
      <c r="G157" s="53" t="s">
        <v>207</v>
      </c>
    </row>
    <row r="158" spans="1:7" x14ac:dyDescent="0.2">
      <c r="A158" s="120">
        <f t="shared" si="15"/>
        <v>7.0499999999999989</v>
      </c>
      <c r="B158" s="49" t="s">
        <v>155</v>
      </c>
      <c r="C158" s="50" t="s">
        <v>87</v>
      </c>
      <c r="D158" s="2"/>
      <c r="E158" s="51">
        <v>3678</v>
      </c>
      <c r="F158" s="52">
        <f t="shared" si="16"/>
        <v>0</v>
      </c>
      <c r="G158" s="53" t="s">
        <v>207</v>
      </c>
    </row>
    <row r="159" spans="1:7" x14ac:dyDescent="0.2">
      <c r="A159" s="120">
        <f t="shared" si="15"/>
        <v>7.0599999999999987</v>
      </c>
      <c r="B159" s="49" t="s">
        <v>156</v>
      </c>
      <c r="C159" s="50" t="s">
        <v>87</v>
      </c>
      <c r="D159" s="2"/>
      <c r="E159" s="51">
        <v>4393</v>
      </c>
      <c r="F159" s="52">
        <f t="shared" si="16"/>
        <v>0</v>
      </c>
      <c r="G159" s="53" t="s">
        <v>207</v>
      </c>
    </row>
    <row r="160" spans="1:7" x14ac:dyDescent="0.2">
      <c r="A160" s="120">
        <f t="shared" si="15"/>
        <v>7.0699999999999985</v>
      </c>
      <c r="B160" s="49" t="s">
        <v>157</v>
      </c>
      <c r="C160" s="50" t="s">
        <v>87</v>
      </c>
      <c r="D160" s="2"/>
      <c r="E160" s="51">
        <v>5623</v>
      </c>
      <c r="F160" s="52">
        <f t="shared" si="16"/>
        <v>0</v>
      </c>
      <c r="G160" s="53" t="s">
        <v>207</v>
      </c>
    </row>
    <row r="161" spans="1:7" x14ac:dyDescent="0.2">
      <c r="A161" s="120">
        <f t="shared" si="15"/>
        <v>7.0799999999999983</v>
      </c>
      <c r="B161" s="49" t="s">
        <v>158</v>
      </c>
      <c r="C161" s="50" t="s">
        <v>87</v>
      </c>
      <c r="D161" s="2"/>
      <c r="E161" s="51">
        <v>6050</v>
      </c>
      <c r="F161" s="52">
        <f t="shared" si="16"/>
        <v>0</v>
      </c>
      <c r="G161" s="53" t="s">
        <v>207</v>
      </c>
    </row>
    <row r="162" spans="1:7" x14ac:dyDescent="0.2">
      <c r="A162" s="120">
        <f t="shared" si="15"/>
        <v>7.0899999999999981</v>
      </c>
      <c r="B162" s="49" t="s">
        <v>159</v>
      </c>
      <c r="C162" s="50" t="s">
        <v>87</v>
      </c>
      <c r="D162" s="2"/>
      <c r="E162" s="51">
        <v>10748</v>
      </c>
      <c r="F162" s="52">
        <f t="shared" si="16"/>
        <v>0</v>
      </c>
      <c r="G162" s="53" t="s">
        <v>207</v>
      </c>
    </row>
    <row r="163" spans="1:7" x14ac:dyDescent="0.2">
      <c r="A163" s="120">
        <f t="shared" si="15"/>
        <v>7.0999999999999979</v>
      </c>
      <c r="B163" s="49" t="s">
        <v>160</v>
      </c>
      <c r="C163" s="50" t="s">
        <v>87</v>
      </c>
      <c r="D163" s="2"/>
      <c r="E163" s="51">
        <v>164088</v>
      </c>
      <c r="F163" s="52">
        <f t="shared" si="16"/>
        <v>0</v>
      </c>
      <c r="G163" s="53" t="s">
        <v>207</v>
      </c>
    </row>
    <row r="164" spans="1:7" x14ac:dyDescent="0.2">
      <c r="A164" s="120">
        <f t="shared" si="15"/>
        <v>7.1099999999999977</v>
      </c>
      <c r="B164" s="49" t="s">
        <v>161</v>
      </c>
      <c r="C164" s="50" t="s">
        <v>75</v>
      </c>
      <c r="D164" s="2"/>
      <c r="E164" s="51">
        <v>15119</v>
      </c>
      <c r="F164" s="52">
        <f t="shared" si="16"/>
        <v>0</v>
      </c>
      <c r="G164" s="53" t="s">
        <v>207</v>
      </c>
    </row>
    <row r="165" spans="1:7" x14ac:dyDescent="0.2">
      <c r="A165" s="120">
        <f t="shared" si="15"/>
        <v>7.1199999999999974</v>
      </c>
      <c r="B165" s="49" t="s">
        <v>162</v>
      </c>
      <c r="C165" s="50" t="s">
        <v>75</v>
      </c>
      <c r="D165" s="2"/>
      <c r="E165" s="51">
        <v>12369</v>
      </c>
      <c r="F165" s="52">
        <f t="shared" si="16"/>
        <v>0</v>
      </c>
      <c r="G165" s="53" t="s">
        <v>207</v>
      </c>
    </row>
    <row r="166" spans="1:7" x14ac:dyDescent="0.2">
      <c r="A166" s="120">
        <f t="shared" si="15"/>
        <v>7.1299999999999972</v>
      </c>
      <c r="B166" s="49" t="s">
        <v>163</v>
      </c>
      <c r="C166" s="50" t="s">
        <v>75</v>
      </c>
      <c r="D166" s="2"/>
      <c r="E166" s="51">
        <v>13069</v>
      </c>
      <c r="F166" s="52">
        <f t="shared" si="16"/>
        <v>0</v>
      </c>
      <c r="G166" s="53" t="s">
        <v>207</v>
      </c>
    </row>
    <row r="167" spans="1:7" x14ac:dyDescent="0.2">
      <c r="A167" s="120">
        <f t="shared" si="15"/>
        <v>7.139999999999997</v>
      </c>
      <c r="B167" s="49" t="s">
        <v>164</v>
      </c>
      <c r="C167" s="50" t="s">
        <v>75</v>
      </c>
      <c r="D167" s="2"/>
      <c r="E167" s="51">
        <v>7435</v>
      </c>
      <c r="F167" s="52">
        <f t="shared" si="16"/>
        <v>0</v>
      </c>
      <c r="G167" s="53" t="s">
        <v>207</v>
      </c>
    </row>
    <row r="168" spans="1:7" x14ac:dyDescent="0.2">
      <c r="A168" s="120">
        <f t="shared" si="15"/>
        <v>7.1499999999999968</v>
      </c>
      <c r="B168" s="49" t="s">
        <v>165</v>
      </c>
      <c r="C168" s="50" t="s">
        <v>75</v>
      </c>
      <c r="D168" s="2"/>
      <c r="E168" s="51">
        <v>51170</v>
      </c>
      <c r="F168" s="52">
        <f t="shared" si="16"/>
        <v>0</v>
      </c>
      <c r="G168" s="53" t="s">
        <v>207</v>
      </c>
    </row>
    <row r="169" spans="1:7" x14ac:dyDescent="0.2">
      <c r="A169" s="120">
        <f>A168+0.01</f>
        <v>7.1599999999999966</v>
      </c>
      <c r="B169" s="49" t="s">
        <v>166</v>
      </c>
      <c r="C169" s="50" t="s">
        <v>75</v>
      </c>
      <c r="D169" s="2"/>
      <c r="E169" s="51">
        <v>58465</v>
      </c>
      <c r="F169" s="52">
        <f t="shared" si="16"/>
        <v>0</v>
      </c>
      <c r="G169" s="53" t="s">
        <v>207</v>
      </c>
    </row>
    <row r="170" spans="1:7" x14ac:dyDescent="0.2">
      <c r="A170" s="120">
        <f t="shared" ref="A170:A176" si="17">A169+0.01</f>
        <v>7.1699999999999964</v>
      </c>
      <c r="B170" s="49" t="s">
        <v>167</v>
      </c>
      <c r="C170" s="50" t="s">
        <v>75</v>
      </c>
      <c r="D170" s="2"/>
      <c r="E170" s="51">
        <v>25077</v>
      </c>
      <c r="F170" s="52">
        <f t="shared" si="16"/>
        <v>0</v>
      </c>
      <c r="G170" s="53" t="s">
        <v>207</v>
      </c>
    </row>
    <row r="171" spans="1:7" x14ac:dyDescent="0.2">
      <c r="A171" s="120">
        <f t="shared" si="17"/>
        <v>7.1799999999999962</v>
      </c>
      <c r="B171" s="49" t="s">
        <v>168</v>
      </c>
      <c r="C171" s="50" t="s">
        <v>75</v>
      </c>
      <c r="D171" s="2"/>
      <c r="E171" s="51">
        <v>24730</v>
      </c>
      <c r="F171" s="52">
        <f t="shared" si="16"/>
        <v>0</v>
      </c>
      <c r="G171" s="53" t="s">
        <v>207</v>
      </c>
    </row>
    <row r="172" spans="1:7" x14ac:dyDescent="0.2">
      <c r="A172" s="120">
        <f t="shared" si="17"/>
        <v>7.1899999999999959</v>
      </c>
      <c r="B172" s="49" t="s">
        <v>169</v>
      </c>
      <c r="C172" s="50" t="s">
        <v>75</v>
      </c>
      <c r="D172" s="2"/>
      <c r="E172" s="51">
        <v>2962602</v>
      </c>
      <c r="F172" s="52">
        <f t="shared" si="16"/>
        <v>0</v>
      </c>
      <c r="G172" s="53" t="s">
        <v>207</v>
      </c>
    </row>
    <row r="173" spans="1:7" x14ac:dyDescent="0.2">
      <c r="A173" s="120">
        <f t="shared" si="17"/>
        <v>7.1999999999999957</v>
      </c>
      <c r="B173" s="49" t="s">
        <v>170</v>
      </c>
      <c r="C173" s="50" t="s">
        <v>87</v>
      </c>
      <c r="D173" s="2"/>
      <c r="E173" s="51">
        <v>98039</v>
      </c>
      <c r="F173" s="52">
        <f t="shared" si="16"/>
        <v>0</v>
      </c>
      <c r="G173" s="53" t="s">
        <v>207</v>
      </c>
    </row>
    <row r="174" spans="1:7" x14ac:dyDescent="0.2">
      <c r="A174" s="120">
        <f t="shared" si="17"/>
        <v>7.2099999999999955</v>
      </c>
      <c r="B174" s="49" t="s">
        <v>171</v>
      </c>
      <c r="C174" s="50" t="s">
        <v>75</v>
      </c>
      <c r="D174" s="2"/>
      <c r="E174" s="51">
        <v>19006</v>
      </c>
      <c r="F174" s="52">
        <f t="shared" si="16"/>
        <v>0</v>
      </c>
      <c r="G174" s="53" t="s">
        <v>207</v>
      </c>
    </row>
    <row r="175" spans="1:7" x14ac:dyDescent="0.2">
      <c r="A175" s="120">
        <f t="shared" si="17"/>
        <v>7.2199999999999953</v>
      </c>
      <c r="B175" s="49" t="s">
        <v>172</v>
      </c>
      <c r="C175" s="50" t="s">
        <v>75</v>
      </c>
      <c r="D175" s="2"/>
      <c r="E175" s="51">
        <v>46649</v>
      </c>
      <c r="F175" s="52">
        <f t="shared" si="16"/>
        <v>0</v>
      </c>
      <c r="G175" s="53" t="s">
        <v>207</v>
      </c>
    </row>
    <row r="176" spans="1:7" x14ac:dyDescent="0.2">
      <c r="A176" s="120">
        <f t="shared" si="17"/>
        <v>7.2299999999999951</v>
      </c>
      <c r="B176" s="49" t="s">
        <v>173</v>
      </c>
      <c r="C176" s="50" t="s">
        <v>75</v>
      </c>
      <c r="D176" s="2"/>
      <c r="E176" s="51">
        <v>329366</v>
      </c>
      <c r="F176" s="52">
        <f t="shared" si="16"/>
        <v>0</v>
      </c>
      <c r="G176" s="53" t="s">
        <v>207</v>
      </c>
    </row>
    <row r="177" spans="1:7" s="47" customFormat="1" x14ac:dyDescent="0.2">
      <c r="A177" s="113">
        <v>8</v>
      </c>
      <c r="B177" s="114" t="s">
        <v>174</v>
      </c>
      <c r="C177" s="115"/>
      <c r="D177" s="116"/>
      <c r="E177" s="117"/>
      <c r="F177" s="8">
        <f>+SUM(F178:F200)</f>
        <v>0</v>
      </c>
    </row>
    <row r="178" spans="1:7" x14ac:dyDescent="0.2">
      <c r="A178" s="48">
        <f>A177+0.01</f>
        <v>8.01</v>
      </c>
      <c r="B178" s="49" t="s">
        <v>175</v>
      </c>
      <c r="C178" s="50" t="s">
        <v>62</v>
      </c>
      <c r="D178" s="2"/>
      <c r="E178" s="51">
        <v>34940</v>
      </c>
      <c r="F178" s="52">
        <f>D178*E178</f>
        <v>0</v>
      </c>
      <c r="G178" s="53" t="s">
        <v>207</v>
      </c>
    </row>
    <row r="179" spans="1:7" x14ac:dyDescent="0.2">
      <c r="A179" s="48">
        <f t="shared" ref="A179:A192" si="18">A178+0.01</f>
        <v>8.02</v>
      </c>
      <c r="B179" s="49" t="s">
        <v>194</v>
      </c>
      <c r="C179" s="50" t="s">
        <v>62</v>
      </c>
      <c r="D179" s="2"/>
      <c r="E179" s="51">
        <v>44250</v>
      </c>
      <c r="F179" s="52">
        <f t="shared" ref="F179:F200" si="19">D179*E179</f>
        <v>0</v>
      </c>
      <c r="G179" s="53" t="s">
        <v>206</v>
      </c>
    </row>
    <row r="180" spans="1:7" x14ac:dyDescent="0.2">
      <c r="A180" s="48">
        <f t="shared" si="18"/>
        <v>8.0299999999999994</v>
      </c>
      <c r="B180" s="49" t="s">
        <v>176</v>
      </c>
      <c r="C180" s="50" t="s">
        <v>62</v>
      </c>
      <c r="D180" s="2"/>
      <c r="E180" s="51">
        <v>36790</v>
      </c>
      <c r="F180" s="52">
        <f t="shared" si="19"/>
        <v>0</v>
      </c>
      <c r="G180" s="53" t="s">
        <v>207</v>
      </c>
    </row>
    <row r="181" spans="1:7" x14ac:dyDescent="0.2">
      <c r="A181" s="48">
        <f t="shared" si="18"/>
        <v>8.0399999999999991</v>
      </c>
      <c r="B181" s="49" t="s">
        <v>177</v>
      </c>
      <c r="C181" s="50" t="s">
        <v>62</v>
      </c>
      <c r="D181" s="121"/>
      <c r="E181" s="51">
        <v>33000</v>
      </c>
      <c r="F181" s="52">
        <f t="shared" si="19"/>
        <v>0</v>
      </c>
      <c r="G181" s="53" t="s">
        <v>207</v>
      </c>
    </row>
    <row r="182" spans="1:7" x14ac:dyDescent="0.2">
      <c r="A182" s="120">
        <f t="shared" si="18"/>
        <v>8.0499999999999989</v>
      </c>
      <c r="B182" s="49" t="s">
        <v>178</v>
      </c>
      <c r="C182" s="50" t="s">
        <v>62</v>
      </c>
      <c r="D182" s="2"/>
      <c r="E182" s="51">
        <v>52000</v>
      </c>
      <c r="F182" s="52">
        <f t="shared" si="19"/>
        <v>0</v>
      </c>
      <c r="G182" s="53" t="s">
        <v>207</v>
      </c>
    </row>
    <row r="183" spans="1:7" x14ac:dyDescent="0.2">
      <c r="A183" s="120">
        <f t="shared" si="18"/>
        <v>8.0599999999999987</v>
      </c>
      <c r="B183" s="49" t="s">
        <v>179</v>
      </c>
      <c r="C183" s="50" t="s">
        <v>62</v>
      </c>
      <c r="D183" s="2"/>
      <c r="E183" s="51">
        <v>46000</v>
      </c>
      <c r="F183" s="52">
        <f t="shared" si="19"/>
        <v>0</v>
      </c>
      <c r="G183" s="53" t="s">
        <v>207</v>
      </c>
    </row>
    <row r="184" spans="1:7" x14ac:dyDescent="0.2">
      <c r="A184" s="120">
        <f t="shared" si="18"/>
        <v>8.0699999999999985</v>
      </c>
      <c r="B184" s="49" t="s">
        <v>180</v>
      </c>
      <c r="C184" s="50" t="s">
        <v>62</v>
      </c>
      <c r="D184" s="2"/>
      <c r="E184" s="51">
        <v>74500</v>
      </c>
      <c r="F184" s="52">
        <f t="shared" si="19"/>
        <v>0</v>
      </c>
      <c r="G184" s="53" t="s">
        <v>207</v>
      </c>
    </row>
    <row r="185" spans="1:7" x14ac:dyDescent="0.2">
      <c r="A185" s="120">
        <f t="shared" si="18"/>
        <v>8.0799999999999983</v>
      </c>
      <c r="B185" s="49" t="s">
        <v>195</v>
      </c>
      <c r="C185" s="50" t="s">
        <v>62</v>
      </c>
      <c r="D185" s="2"/>
      <c r="E185" s="51">
        <v>71600</v>
      </c>
      <c r="F185" s="52">
        <f t="shared" si="19"/>
        <v>0</v>
      </c>
      <c r="G185" s="53" t="s">
        <v>206</v>
      </c>
    </row>
    <row r="186" spans="1:7" x14ac:dyDescent="0.2">
      <c r="A186" s="120">
        <f t="shared" si="18"/>
        <v>8.0899999999999981</v>
      </c>
      <c r="B186" s="49" t="s">
        <v>196</v>
      </c>
      <c r="C186" s="50" t="s">
        <v>62</v>
      </c>
      <c r="D186" s="2"/>
      <c r="E186" s="51">
        <v>85300</v>
      </c>
      <c r="F186" s="52">
        <f t="shared" si="19"/>
        <v>0</v>
      </c>
      <c r="G186" s="53" t="s">
        <v>206</v>
      </c>
    </row>
    <row r="187" spans="1:7" x14ac:dyDescent="0.2">
      <c r="A187" s="120">
        <f t="shared" si="18"/>
        <v>8.0999999999999979</v>
      </c>
      <c r="B187" s="49" t="s">
        <v>197</v>
      </c>
      <c r="C187" s="50" t="s">
        <v>62</v>
      </c>
      <c r="D187" s="2"/>
      <c r="E187" s="51">
        <v>93050</v>
      </c>
      <c r="F187" s="52">
        <f t="shared" si="19"/>
        <v>0</v>
      </c>
      <c r="G187" s="53" t="s">
        <v>206</v>
      </c>
    </row>
    <row r="188" spans="1:7" x14ac:dyDescent="0.2">
      <c r="A188" s="120">
        <f t="shared" si="18"/>
        <v>8.1099999999999977</v>
      </c>
      <c r="B188" s="49" t="s">
        <v>198</v>
      </c>
      <c r="C188" s="50" t="s">
        <v>62</v>
      </c>
      <c r="D188" s="2"/>
      <c r="E188" s="51">
        <v>123450</v>
      </c>
      <c r="F188" s="52">
        <f t="shared" si="19"/>
        <v>0</v>
      </c>
      <c r="G188" s="53" t="s">
        <v>206</v>
      </c>
    </row>
    <row r="189" spans="1:7" x14ac:dyDescent="0.2">
      <c r="A189" s="120">
        <f t="shared" si="18"/>
        <v>8.1199999999999974</v>
      </c>
      <c r="B189" s="49" t="s">
        <v>199</v>
      </c>
      <c r="C189" s="50" t="s">
        <v>62</v>
      </c>
      <c r="D189" s="2"/>
      <c r="E189" s="51">
        <v>132700</v>
      </c>
      <c r="F189" s="52">
        <f t="shared" si="19"/>
        <v>0</v>
      </c>
      <c r="G189" s="53" t="s">
        <v>206</v>
      </c>
    </row>
    <row r="190" spans="1:7" x14ac:dyDescent="0.2">
      <c r="A190" s="120">
        <f t="shared" si="18"/>
        <v>8.1299999999999972</v>
      </c>
      <c r="B190" s="49" t="s">
        <v>200</v>
      </c>
      <c r="C190" s="50" t="s">
        <v>62</v>
      </c>
      <c r="D190" s="2"/>
      <c r="E190" s="51">
        <v>123500</v>
      </c>
      <c r="F190" s="52">
        <f t="shared" si="19"/>
        <v>0</v>
      </c>
      <c r="G190" s="53" t="s">
        <v>206</v>
      </c>
    </row>
    <row r="191" spans="1:7" x14ac:dyDescent="0.2">
      <c r="A191" s="120">
        <f t="shared" si="18"/>
        <v>8.139999999999997</v>
      </c>
      <c r="B191" s="49" t="s">
        <v>201</v>
      </c>
      <c r="C191" s="50" t="s">
        <v>62</v>
      </c>
      <c r="D191" s="2"/>
      <c r="E191" s="51">
        <v>87720</v>
      </c>
      <c r="F191" s="52">
        <f t="shared" si="19"/>
        <v>0</v>
      </c>
      <c r="G191" s="53" t="s">
        <v>206</v>
      </c>
    </row>
    <row r="192" spans="1:7" x14ac:dyDescent="0.2">
      <c r="A192" s="120">
        <f t="shared" si="18"/>
        <v>8.1499999999999968</v>
      </c>
      <c r="B192" s="49" t="s">
        <v>181</v>
      </c>
      <c r="C192" s="50" t="s">
        <v>87</v>
      </c>
      <c r="D192" s="2"/>
      <c r="E192" s="51">
        <v>24650</v>
      </c>
      <c r="F192" s="52">
        <f t="shared" si="19"/>
        <v>0</v>
      </c>
      <c r="G192" s="53" t="s">
        <v>207</v>
      </c>
    </row>
    <row r="193" spans="1:7" x14ac:dyDescent="0.2">
      <c r="A193" s="120">
        <f>A192+0.01</f>
        <v>8.1599999999999966</v>
      </c>
      <c r="B193" s="49" t="s">
        <v>182</v>
      </c>
      <c r="C193" s="50" t="s">
        <v>87</v>
      </c>
      <c r="D193" s="2"/>
      <c r="E193" s="51">
        <v>29750</v>
      </c>
      <c r="F193" s="52">
        <f t="shared" si="19"/>
        <v>0</v>
      </c>
      <c r="G193" s="53" t="s">
        <v>207</v>
      </c>
    </row>
    <row r="194" spans="1:7" x14ac:dyDescent="0.2">
      <c r="A194" s="120">
        <f t="shared" ref="A194:A205" si="20">A193+0.01</f>
        <v>8.1699999999999964</v>
      </c>
      <c r="B194" s="49" t="s">
        <v>183</v>
      </c>
      <c r="C194" s="50" t="s">
        <v>87</v>
      </c>
      <c r="D194" s="2"/>
      <c r="E194" s="51">
        <v>16600</v>
      </c>
      <c r="F194" s="52">
        <f t="shared" si="19"/>
        <v>0</v>
      </c>
      <c r="G194" s="53" t="s">
        <v>207</v>
      </c>
    </row>
    <row r="195" spans="1:7" x14ac:dyDescent="0.2">
      <c r="A195" s="120">
        <f t="shared" si="20"/>
        <v>8.1799999999999962</v>
      </c>
      <c r="B195" s="49" t="s">
        <v>184</v>
      </c>
      <c r="C195" s="50" t="s">
        <v>87</v>
      </c>
      <c r="D195" s="2"/>
      <c r="E195" s="51">
        <v>19200</v>
      </c>
      <c r="F195" s="52">
        <f t="shared" si="19"/>
        <v>0</v>
      </c>
      <c r="G195" s="53" t="s">
        <v>207</v>
      </c>
    </row>
    <row r="196" spans="1:7" x14ac:dyDescent="0.2">
      <c r="A196" s="120">
        <f t="shared" si="20"/>
        <v>8.1899999999999959</v>
      </c>
      <c r="B196" s="49" t="s">
        <v>185</v>
      </c>
      <c r="C196" s="50" t="s">
        <v>87</v>
      </c>
      <c r="D196" s="2"/>
      <c r="E196" s="51">
        <v>20100</v>
      </c>
      <c r="F196" s="52">
        <f t="shared" si="19"/>
        <v>0</v>
      </c>
      <c r="G196" s="53" t="s">
        <v>207</v>
      </c>
    </row>
    <row r="197" spans="1:7" x14ac:dyDescent="0.2">
      <c r="A197" s="120">
        <f t="shared" si="20"/>
        <v>8.1999999999999957</v>
      </c>
      <c r="B197" s="49" t="s">
        <v>202</v>
      </c>
      <c r="C197" s="50" t="s">
        <v>87</v>
      </c>
      <c r="D197" s="2"/>
      <c r="E197" s="51">
        <v>36800</v>
      </c>
      <c r="F197" s="52">
        <f t="shared" si="19"/>
        <v>0</v>
      </c>
      <c r="G197" s="53" t="s">
        <v>206</v>
      </c>
    </row>
    <row r="198" spans="1:7" x14ac:dyDescent="0.2">
      <c r="A198" s="120">
        <f t="shared" si="20"/>
        <v>8.2099999999999955</v>
      </c>
      <c r="B198" s="49" t="s">
        <v>186</v>
      </c>
      <c r="C198" s="50" t="s">
        <v>87</v>
      </c>
      <c r="D198" s="2"/>
      <c r="E198" s="51">
        <v>6128</v>
      </c>
      <c r="F198" s="52">
        <f t="shared" si="19"/>
        <v>0</v>
      </c>
      <c r="G198" s="53" t="s">
        <v>207</v>
      </c>
    </row>
    <row r="199" spans="1:7" x14ac:dyDescent="0.2">
      <c r="A199" s="120">
        <f t="shared" si="20"/>
        <v>8.2199999999999953</v>
      </c>
      <c r="B199" s="49" t="s">
        <v>187</v>
      </c>
      <c r="C199" s="50" t="s">
        <v>87</v>
      </c>
      <c r="D199" s="2"/>
      <c r="E199" s="51">
        <v>11446</v>
      </c>
      <c r="F199" s="52">
        <f t="shared" si="19"/>
        <v>0</v>
      </c>
      <c r="G199" s="53" t="s">
        <v>207</v>
      </c>
    </row>
    <row r="200" spans="1:7" x14ac:dyDescent="0.2">
      <c r="A200" s="120">
        <f t="shared" si="20"/>
        <v>8.2299999999999951</v>
      </c>
      <c r="B200" s="49" t="s">
        <v>188</v>
      </c>
      <c r="C200" s="50" t="s">
        <v>87</v>
      </c>
      <c r="D200" s="2"/>
      <c r="E200" s="51">
        <v>7033</v>
      </c>
      <c r="F200" s="52">
        <f t="shared" si="19"/>
        <v>0</v>
      </c>
      <c r="G200" s="53" t="s">
        <v>207</v>
      </c>
    </row>
    <row r="201" spans="1:7" x14ac:dyDescent="0.2">
      <c r="A201" s="120">
        <f t="shared" si="20"/>
        <v>8.2399999999999949</v>
      </c>
      <c r="B201" s="49" t="s">
        <v>189</v>
      </c>
      <c r="C201" s="50" t="s">
        <v>87</v>
      </c>
      <c r="D201" s="2"/>
      <c r="E201" s="51">
        <v>5536</v>
      </c>
      <c r="F201" s="52">
        <f>D201*E201</f>
        <v>0</v>
      </c>
      <c r="G201" s="53" t="s">
        <v>207</v>
      </c>
    </row>
    <row r="202" spans="1:7" x14ac:dyDescent="0.2">
      <c r="A202" s="120">
        <f t="shared" si="20"/>
        <v>8.2499999999999947</v>
      </c>
      <c r="B202" s="49" t="s">
        <v>190</v>
      </c>
      <c r="C202" s="50" t="s">
        <v>75</v>
      </c>
      <c r="D202" s="2"/>
      <c r="E202" s="51">
        <v>6030</v>
      </c>
      <c r="F202" s="52">
        <f>D202*E202</f>
        <v>0</v>
      </c>
      <c r="G202" s="53" t="s">
        <v>207</v>
      </c>
    </row>
    <row r="203" spans="1:7" x14ac:dyDescent="0.2">
      <c r="A203" s="120">
        <f t="shared" si="20"/>
        <v>8.2599999999999945</v>
      </c>
      <c r="B203" s="49" t="s">
        <v>191</v>
      </c>
      <c r="C203" s="50" t="s">
        <v>87</v>
      </c>
      <c r="D203" s="2"/>
      <c r="E203" s="51">
        <v>9220</v>
      </c>
      <c r="F203" s="52">
        <f>D203*E203</f>
        <v>0</v>
      </c>
      <c r="G203" s="53" t="s">
        <v>207</v>
      </c>
    </row>
    <row r="204" spans="1:7" x14ac:dyDescent="0.2">
      <c r="A204" s="120">
        <f t="shared" si="20"/>
        <v>8.2699999999999942</v>
      </c>
      <c r="B204" s="49" t="s">
        <v>192</v>
      </c>
      <c r="C204" s="50" t="s">
        <v>75</v>
      </c>
      <c r="D204" s="2"/>
      <c r="E204" s="51">
        <v>11671</v>
      </c>
      <c r="F204" s="52">
        <f>D204*E204</f>
        <v>0</v>
      </c>
      <c r="G204" s="53" t="s">
        <v>207</v>
      </c>
    </row>
    <row r="205" spans="1:7" x14ac:dyDescent="0.2">
      <c r="A205" s="120">
        <f t="shared" si="20"/>
        <v>8.279999999999994</v>
      </c>
      <c r="B205" s="49" t="s">
        <v>193</v>
      </c>
      <c r="C205" s="50" t="s">
        <v>75</v>
      </c>
      <c r="D205" s="2"/>
      <c r="E205" s="51">
        <v>5583</v>
      </c>
      <c r="F205" s="52">
        <f>D205*E205</f>
        <v>0</v>
      </c>
      <c r="G205" s="53" t="s">
        <v>207</v>
      </c>
    </row>
    <row r="206" spans="1:7" x14ac:dyDescent="0.2">
      <c r="A206" s="113">
        <v>19</v>
      </c>
      <c r="B206" s="114" t="s">
        <v>229</v>
      </c>
      <c r="C206" s="115"/>
      <c r="D206" s="116"/>
      <c r="E206" s="117"/>
      <c r="F206" s="8">
        <f>+SUM(F207:F275)</f>
        <v>0</v>
      </c>
    </row>
    <row r="207" spans="1:7" x14ac:dyDescent="0.2">
      <c r="A207" s="48">
        <f>A206+0.01</f>
        <v>19.010000000000002</v>
      </c>
      <c r="B207" s="49" t="s">
        <v>230</v>
      </c>
      <c r="C207" s="50" t="s">
        <v>62</v>
      </c>
      <c r="D207" s="2"/>
      <c r="E207" s="51">
        <v>17795</v>
      </c>
      <c r="F207" s="52">
        <f>D207*E207</f>
        <v>0</v>
      </c>
      <c r="G207" s="53" t="s">
        <v>206</v>
      </c>
    </row>
    <row r="208" spans="1:7" x14ac:dyDescent="0.2">
      <c r="A208" s="48">
        <f t="shared" ref="A208:A217" si="21">A207+0.01</f>
        <v>19.020000000000003</v>
      </c>
      <c r="B208" s="49" t="s">
        <v>230</v>
      </c>
      <c r="C208" s="50" t="s">
        <v>87</v>
      </c>
      <c r="D208" s="2"/>
      <c r="E208" s="51">
        <v>11393</v>
      </c>
      <c r="F208" s="52">
        <f t="shared" ref="F208:F214" si="22">D208*E208</f>
        <v>0</v>
      </c>
      <c r="G208" s="53" t="s">
        <v>206</v>
      </c>
    </row>
    <row r="209" spans="1:7" x14ac:dyDescent="0.2">
      <c r="A209" s="48">
        <f t="shared" si="21"/>
        <v>19.030000000000005</v>
      </c>
      <c r="B209" s="49" t="s">
        <v>231</v>
      </c>
      <c r="C209" s="50" t="s">
        <v>62</v>
      </c>
      <c r="D209" s="2"/>
      <c r="E209" s="51">
        <v>19965</v>
      </c>
      <c r="F209" s="52">
        <f t="shared" si="22"/>
        <v>0</v>
      </c>
      <c r="G209" s="53" t="s">
        <v>206</v>
      </c>
    </row>
    <row r="210" spans="1:7" x14ac:dyDescent="0.2">
      <c r="A210" s="48">
        <f t="shared" si="21"/>
        <v>19.040000000000006</v>
      </c>
      <c r="B210" s="49" t="s">
        <v>232</v>
      </c>
      <c r="C210" s="50" t="s">
        <v>62</v>
      </c>
      <c r="D210" s="121"/>
      <c r="E210" s="51">
        <v>7023</v>
      </c>
      <c r="F210" s="52">
        <f t="shared" si="22"/>
        <v>0</v>
      </c>
      <c r="G210" s="53" t="s">
        <v>207</v>
      </c>
    </row>
    <row r="211" spans="1:7" x14ac:dyDescent="0.2">
      <c r="A211" s="120">
        <f t="shared" si="21"/>
        <v>19.050000000000008</v>
      </c>
      <c r="B211" s="49" t="s">
        <v>233</v>
      </c>
      <c r="C211" s="50" t="s">
        <v>62</v>
      </c>
      <c r="D211" s="2"/>
      <c r="E211" s="51">
        <v>14009</v>
      </c>
      <c r="F211" s="52">
        <f t="shared" si="22"/>
        <v>0</v>
      </c>
      <c r="G211" s="53" t="s">
        <v>207</v>
      </c>
    </row>
    <row r="212" spans="1:7" x14ac:dyDescent="0.2">
      <c r="A212" s="120">
        <f t="shared" si="21"/>
        <v>19.060000000000009</v>
      </c>
      <c r="B212" s="49" t="s">
        <v>234</v>
      </c>
      <c r="C212" s="50" t="s">
        <v>62</v>
      </c>
      <c r="D212" s="2"/>
      <c r="E212" s="51">
        <v>7472</v>
      </c>
      <c r="F212" s="52">
        <f t="shared" si="22"/>
        <v>0</v>
      </c>
      <c r="G212" s="53" t="s">
        <v>206</v>
      </c>
    </row>
    <row r="213" spans="1:7" x14ac:dyDescent="0.2">
      <c r="A213" s="120">
        <f t="shared" si="21"/>
        <v>19.070000000000011</v>
      </c>
      <c r="B213" s="49" t="s">
        <v>235</v>
      </c>
      <c r="C213" s="50" t="s">
        <v>62</v>
      </c>
      <c r="D213" s="2"/>
      <c r="E213" s="51">
        <v>4029</v>
      </c>
      <c r="F213" s="52">
        <f t="shared" si="22"/>
        <v>0</v>
      </c>
      <c r="G213" s="53" t="s">
        <v>207</v>
      </c>
    </row>
    <row r="214" spans="1:7" x14ac:dyDescent="0.2">
      <c r="A214" s="120">
        <f t="shared" si="21"/>
        <v>19.080000000000013</v>
      </c>
      <c r="B214" s="49" t="s">
        <v>236</v>
      </c>
      <c r="C214" s="50" t="s">
        <v>62</v>
      </c>
      <c r="D214" s="2"/>
      <c r="E214" s="51">
        <v>7567</v>
      </c>
      <c r="F214" s="52">
        <f t="shared" si="22"/>
        <v>0</v>
      </c>
      <c r="G214" s="53" t="s">
        <v>207</v>
      </c>
    </row>
    <row r="215" spans="1:7" x14ac:dyDescent="0.2">
      <c r="A215" s="120">
        <f t="shared" si="21"/>
        <v>19.090000000000014</v>
      </c>
      <c r="B215" s="49" t="s">
        <v>271</v>
      </c>
      <c r="C215" s="50" t="s">
        <v>62</v>
      </c>
      <c r="D215" s="2"/>
      <c r="E215" s="51">
        <v>8580</v>
      </c>
      <c r="F215" s="52">
        <f>D215*E215</f>
        <v>0</v>
      </c>
      <c r="G215" s="53" t="s">
        <v>206</v>
      </c>
    </row>
    <row r="216" spans="1:7" x14ac:dyDescent="0.2">
      <c r="A216" s="120">
        <f t="shared" si="21"/>
        <v>19.100000000000016</v>
      </c>
      <c r="B216" s="49" t="s">
        <v>272</v>
      </c>
      <c r="C216" s="50" t="s">
        <v>62</v>
      </c>
      <c r="D216" s="2"/>
      <c r="E216" s="51">
        <v>12047</v>
      </c>
      <c r="F216" s="52">
        <f>D216*E216</f>
        <v>0</v>
      </c>
      <c r="G216" s="53" t="s">
        <v>206</v>
      </c>
    </row>
    <row r="217" spans="1:7" x14ac:dyDescent="0.2">
      <c r="A217" s="120">
        <f t="shared" si="21"/>
        <v>19.110000000000017</v>
      </c>
      <c r="B217" s="49" t="s">
        <v>288</v>
      </c>
      <c r="C217" s="50" t="s">
        <v>62</v>
      </c>
      <c r="D217" s="2"/>
      <c r="E217" s="51">
        <v>4412</v>
      </c>
      <c r="F217" s="52">
        <f>D217*E217</f>
        <v>0</v>
      </c>
      <c r="G217" s="53" t="s">
        <v>289</v>
      </c>
    </row>
    <row r="218" spans="1:7" x14ac:dyDescent="0.2">
      <c r="A218" s="113">
        <v>21</v>
      </c>
      <c r="B218" s="114" t="s">
        <v>237</v>
      </c>
      <c r="C218" s="115"/>
      <c r="D218" s="116"/>
      <c r="E218" s="117"/>
      <c r="F218" s="8">
        <f>+SUM(F219:F284)</f>
        <v>0</v>
      </c>
    </row>
    <row r="219" spans="1:7" x14ac:dyDescent="0.2">
      <c r="A219" s="48">
        <f>A218+0.01</f>
        <v>21.01</v>
      </c>
      <c r="B219" s="49" t="s">
        <v>238</v>
      </c>
      <c r="C219" s="50" t="s">
        <v>87</v>
      </c>
      <c r="D219" s="2"/>
      <c r="E219" s="51">
        <v>14218</v>
      </c>
      <c r="F219" s="52">
        <f>D219*E219</f>
        <v>0</v>
      </c>
      <c r="G219" s="53" t="s">
        <v>207</v>
      </c>
    </row>
    <row r="220" spans="1:7" x14ac:dyDescent="0.2">
      <c r="A220" s="48">
        <f>A219+0.01</f>
        <v>21.020000000000003</v>
      </c>
      <c r="B220" s="49" t="s">
        <v>239</v>
      </c>
      <c r="C220" s="50" t="s">
        <v>62</v>
      </c>
      <c r="D220" s="2"/>
      <c r="E220" s="51">
        <v>869000</v>
      </c>
      <c r="F220" s="52">
        <f>D220*E220</f>
        <v>0</v>
      </c>
      <c r="G220" s="53" t="s">
        <v>206</v>
      </c>
    </row>
    <row r="221" spans="1:7" x14ac:dyDescent="0.2">
      <c r="A221" s="48">
        <f>A220+0.01</f>
        <v>21.030000000000005</v>
      </c>
      <c r="B221" s="49" t="s">
        <v>240</v>
      </c>
      <c r="C221" s="50" t="s">
        <v>62</v>
      </c>
      <c r="D221" s="2"/>
      <c r="E221" s="51">
        <v>542000</v>
      </c>
      <c r="F221" s="52">
        <f>D221*E221</f>
        <v>0</v>
      </c>
      <c r="G221" s="53" t="s">
        <v>206</v>
      </c>
    </row>
    <row r="222" spans="1:7" x14ac:dyDescent="0.2">
      <c r="A222" s="48">
        <f>A221+0.01</f>
        <v>21.040000000000006</v>
      </c>
      <c r="B222" s="49" t="s">
        <v>241</v>
      </c>
      <c r="C222" s="50" t="s">
        <v>87</v>
      </c>
      <c r="D222" s="121"/>
      <c r="E222" s="51">
        <v>651000</v>
      </c>
      <c r="F222" s="52">
        <f>D222*E222</f>
        <v>0</v>
      </c>
      <c r="G222" s="53" t="s">
        <v>206</v>
      </c>
    </row>
    <row r="223" spans="1:7" x14ac:dyDescent="0.2">
      <c r="A223" s="120">
        <f>A222+0.01</f>
        <v>21.050000000000008</v>
      </c>
      <c r="B223" s="49" t="s">
        <v>242</v>
      </c>
      <c r="C223" s="50" t="s">
        <v>87</v>
      </c>
      <c r="D223" s="2"/>
      <c r="E223" s="51">
        <v>577500</v>
      </c>
      <c r="F223" s="52">
        <f>D223*E223</f>
        <v>0</v>
      </c>
      <c r="G223" s="53" t="s">
        <v>206</v>
      </c>
    </row>
    <row r="224" spans="1:7" x14ac:dyDescent="0.2">
      <c r="A224" s="113">
        <v>22</v>
      </c>
      <c r="B224" s="114" t="s">
        <v>243</v>
      </c>
      <c r="C224" s="115"/>
      <c r="D224" s="116"/>
      <c r="E224" s="117"/>
      <c r="F224" s="8">
        <f>+SUM(F225:F290)</f>
        <v>0</v>
      </c>
    </row>
    <row r="225" spans="1:7" x14ac:dyDescent="0.2">
      <c r="A225" s="48">
        <f>A224+0.01</f>
        <v>22.01</v>
      </c>
      <c r="B225" s="49" t="s">
        <v>244</v>
      </c>
      <c r="C225" s="50" t="s">
        <v>62</v>
      </c>
      <c r="D225" s="2"/>
      <c r="E225" s="51">
        <v>653714</v>
      </c>
      <c r="F225" s="52">
        <f>D225*E225</f>
        <v>0</v>
      </c>
      <c r="G225" s="53" t="s">
        <v>207</v>
      </c>
    </row>
    <row r="226" spans="1:7" s="47" customFormat="1" x14ac:dyDescent="0.2">
      <c r="A226" s="113">
        <v>25</v>
      </c>
      <c r="B226" s="114" t="s">
        <v>245</v>
      </c>
      <c r="C226" s="115"/>
      <c r="D226" s="116"/>
      <c r="E226" s="117"/>
      <c r="F226" s="8">
        <f>+SUM(F227:F249)</f>
        <v>0</v>
      </c>
    </row>
    <row r="227" spans="1:7" x14ac:dyDescent="0.2">
      <c r="A227" s="48">
        <f>A226+0.01</f>
        <v>25.01</v>
      </c>
      <c r="B227" s="49" t="s">
        <v>246</v>
      </c>
      <c r="C227" s="50" t="s">
        <v>75</v>
      </c>
      <c r="D227" s="2"/>
      <c r="E227" s="51">
        <v>328000</v>
      </c>
      <c r="F227" s="52">
        <f>D227*E227</f>
        <v>0</v>
      </c>
      <c r="G227" s="53" t="s">
        <v>207</v>
      </c>
    </row>
    <row r="228" spans="1:7" x14ac:dyDescent="0.2">
      <c r="A228" s="48">
        <f t="shared" ref="A228:A241" si="23">A227+0.01</f>
        <v>25.020000000000003</v>
      </c>
      <c r="B228" s="49" t="s">
        <v>247</v>
      </c>
      <c r="C228" s="50" t="s">
        <v>75</v>
      </c>
      <c r="D228" s="2"/>
      <c r="E228" s="51">
        <v>332000</v>
      </c>
      <c r="F228" s="52">
        <f t="shared" ref="F228:F250" si="24">D228*E228</f>
        <v>0</v>
      </c>
      <c r="G228" s="53" t="s">
        <v>207</v>
      </c>
    </row>
    <row r="229" spans="1:7" x14ac:dyDescent="0.2">
      <c r="A229" s="48">
        <f t="shared" si="23"/>
        <v>25.030000000000005</v>
      </c>
      <c r="B229" s="49" t="s">
        <v>248</v>
      </c>
      <c r="C229" s="50" t="s">
        <v>75</v>
      </c>
      <c r="D229" s="2"/>
      <c r="E229" s="51">
        <v>40900</v>
      </c>
      <c r="F229" s="52">
        <f t="shared" si="24"/>
        <v>0</v>
      </c>
      <c r="G229" s="53" t="s">
        <v>207</v>
      </c>
    </row>
    <row r="230" spans="1:7" x14ac:dyDescent="0.2">
      <c r="A230" s="48">
        <f t="shared" si="23"/>
        <v>25.040000000000006</v>
      </c>
      <c r="B230" s="49" t="s">
        <v>249</v>
      </c>
      <c r="C230" s="50" t="s">
        <v>75</v>
      </c>
      <c r="D230" s="121"/>
      <c r="E230" s="51">
        <v>315430</v>
      </c>
      <c r="F230" s="52">
        <f t="shared" si="24"/>
        <v>0</v>
      </c>
      <c r="G230" s="53" t="s">
        <v>207</v>
      </c>
    </row>
    <row r="231" spans="1:7" x14ac:dyDescent="0.2">
      <c r="A231" s="120">
        <f t="shared" si="23"/>
        <v>25.050000000000008</v>
      </c>
      <c r="B231" s="49" t="s">
        <v>250</v>
      </c>
      <c r="C231" s="50" t="s">
        <v>75</v>
      </c>
      <c r="D231" s="2"/>
      <c r="E231" s="51">
        <v>302701</v>
      </c>
      <c r="F231" s="52">
        <f t="shared" si="24"/>
        <v>0</v>
      </c>
      <c r="G231" s="53" t="s">
        <v>207</v>
      </c>
    </row>
    <row r="232" spans="1:7" x14ac:dyDescent="0.2">
      <c r="A232" s="120">
        <f t="shared" si="23"/>
        <v>25.060000000000009</v>
      </c>
      <c r="B232" s="49" t="s">
        <v>251</v>
      </c>
      <c r="C232" s="50" t="s">
        <v>75</v>
      </c>
      <c r="D232" s="2"/>
      <c r="E232" s="51">
        <v>160000</v>
      </c>
      <c r="F232" s="52">
        <f t="shared" si="24"/>
        <v>0</v>
      </c>
      <c r="G232" s="53" t="s">
        <v>207</v>
      </c>
    </row>
    <row r="233" spans="1:7" x14ac:dyDescent="0.2">
      <c r="A233" s="120">
        <f t="shared" si="23"/>
        <v>25.070000000000011</v>
      </c>
      <c r="B233" s="49" t="s">
        <v>252</v>
      </c>
      <c r="C233" s="50" t="s">
        <v>75</v>
      </c>
      <c r="D233" s="2"/>
      <c r="E233" s="51">
        <v>423015</v>
      </c>
      <c r="F233" s="52">
        <f t="shared" si="24"/>
        <v>0</v>
      </c>
      <c r="G233" s="53" t="s">
        <v>207</v>
      </c>
    </row>
    <row r="234" spans="1:7" x14ac:dyDescent="0.2">
      <c r="A234" s="120">
        <f t="shared" si="23"/>
        <v>25.080000000000013</v>
      </c>
      <c r="B234" s="49" t="s">
        <v>253</v>
      </c>
      <c r="C234" s="50" t="s">
        <v>75</v>
      </c>
      <c r="D234" s="2"/>
      <c r="E234" s="51">
        <v>423015</v>
      </c>
      <c r="F234" s="52">
        <f t="shared" si="24"/>
        <v>0</v>
      </c>
      <c r="G234" s="53" t="s">
        <v>207</v>
      </c>
    </row>
    <row r="235" spans="1:7" x14ac:dyDescent="0.2">
      <c r="A235" s="120">
        <f t="shared" si="23"/>
        <v>25.090000000000014</v>
      </c>
      <c r="B235" s="49" t="s">
        <v>254</v>
      </c>
      <c r="C235" s="50" t="s">
        <v>75</v>
      </c>
      <c r="D235" s="2"/>
      <c r="E235" s="51">
        <v>137400</v>
      </c>
      <c r="F235" s="52">
        <f t="shared" si="24"/>
        <v>0</v>
      </c>
      <c r="G235" s="53" t="s">
        <v>207</v>
      </c>
    </row>
    <row r="236" spans="1:7" x14ac:dyDescent="0.2">
      <c r="A236" s="120">
        <f t="shared" si="23"/>
        <v>25.100000000000016</v>
      </c>
      <c r="B236" s="49" t="s">
        <v>255</v>
      </c>
      <c r="C236" s="50" t="s">
        <v>75</v>
      </c>
      <c r="D236" s="2"/>
      <c r="E236" s="51">
        <v>113463</v>
      </c>
      <c r="F236" s="52">
        <f t="shared" si="24"/>
        <v>0</v>
      </c>
      <c r="G236" s="53" t="s">
        <v>207</v>
      </c>
    </row>
    <row r="237" spans="1:7" x14ac:dyDescent="0.2">
      <c r="A237" s="120">
        <f t="shared" si="23"/>
        <v>25.110000000000017</v>
      </c>
      <c r="B237" s="49" t="s">
        <v>256</v>
      </c>
      <c r="C237" s="50" t="s">
        <v>75</v>
      </c>
      <c r="D237" s="2"/>
      <c r="E237" s="51">
        <v>78500</v>
      </c>
      <c r="F237" s="52">
        <f t="shared" si="24"/>
        <v>0</v>
      </c>
      <c r="G237" s="53" t="s">
        <v>207</v>
      </c>
    </row>
    <row r="238" spans="1:7" x14ac:dyDescent="0.2">
      <c r="A238" s="120">
        <f t="shared" si="23"/>
        <v>25.120000000000019</v>
      </c>
      <c r="B238" s="49" t="s">
        <v>257</v>
      </c>
      <c r="C238" s="50" t="s">
        <v>75</v>
      </c>
      <c r="D238" s="2"/>
      <c r="E238" s="51">
        <v>370800</v>
      </c>
      <c r="F238" s="52">
        <f t="shared" si="24"/>
        <v>0</v>
      </c>
      <c r="G238" s="53" t="s">
        <v>206</v>
      </c>
    </row>
    <row r="239" spans="1:7" x14ac:dyDescent="0.2">
      <c r="A239" s="120">
        <f t="shared" si="23"/>
        <v>25.13000000000002</v>
      </c>
      <c r="B239" s="49" t="s">
        <v>258</v>
      </c>
      <c r="C239" s="50" t="s">
        <v>75</v>
      </c>
      <c r="D239" s="2"/>
      <c r="E239" s="51">
        <v>10453</v>
      </c>
      <c r="F239" s="52">
        <f t="shared" si="24"/>
        <v>0</v>
      </c>
      <c r="G239" s="53" t="s">
        <v>207</v>
      </c>
    </row>
    <row r="240" spans="1:7" x14ac:dyDescent="0.2">
      <c r="A240" s="120">
        <f t="shared" si="23"/>
        <v>25.140000000000022</v>
      </c>
      <c r="B240" s="49" t="s">
        <v>259</v>
      </c>
      <c r="C240" s="50" t="s">
        <v>75</v>
      </c>
      <c r="D240" s="2"/>
      <c r="E240" s="51">
        <v>5870</v>
      </c>
      <c r="F240" s="52">
        <f t="shared" si="24"/>
        <v>0</v>
      </c>
      <c r="G240" s="53" t="s">
        <v>207</v>
      </c>
    </row>
    <row r="241" spans="1:7" x14ac:dyDescent="0.2">
      <c r="A241" s="120">
        <f t="shared" si="23"/>
        <v>25.150000000000023</v>
      </c>
      <c r="B241" s="49" t="s">
        <v>260</v>
      </c>
      <c r="C241" s="50" t="s">
        <v>75</v>
      </c>
      <c r="D241" s="2"/>
      <c r="E241" s="51">
        <v>9100</v>
      </c>
      <c r="F241" s="52">
        <f t="shared" si="24"/>
        <v>0</v>
      </c>
      <c r="G241" s="53" t="s">
        <v>207</v>
      </c>
    </row>
    <row r="242" spans="1:7" x14ac:dyDescent="0.2">
      <c r="A242" s="120">
        <f>A241+0.01</f>
        <v>25.160000000000025</v>
      </c>
      <c r="B242" s="49" t="s">
        <v>261</v>
      </c>
      <c r="C242" s="50" t="s">
        <v>75</v>
      </c>
      <c r="D242" s="2"/>
      <c r="E242" s="51">
        <v>3960</v>
      </c>
      <c r="F242" s="52">
        <f t="shared" si="24"/>
        <v>0</v>
      </c>
      <c r="G242" s="53" t="s">
        <v>207</v>
      </c>
    </row>
    <row r="243" spans="1:7" x14ac:dyDescent="0.2">
      <c r="A243" s="120">
        <f t="shared" ref="A243:A250" si="25">A242+0.01</f>
        <v>25.170000000000027</v>
      </c>
      <c r="B243" s="49" t="s">
        <v>262</v>
      </c>
      <c r="C243" s="50" t="s">
        <v>75</v>
      </c>
      <c r="D243" s="2"/>
      <c r="E243" s="51">
        <v>401500</v>
      </c>
      <c r="F243" s="52">
        <f t="shared" si="24"/>
        <v>0</v>
      </c>
      <c r="G243" s="53" t="s">
        <v>206</v>
      </c>
    </row>
    <row r="244" spans="1:7" x14ac:dyDescent="0.2">
      <c r="A244" s="120">
        <f t="shared" si="25"/>
        <v>25.180000000000028</v>
      </c>
      <c r="B244" s="49" t="s">
        <v>263</v>
      </c>
      <c r="C244" s="50" t="s">
        <v>75</v>
      </c>
      <c r="D244" s="2"/>
      <c r="E244" s="51">
        <v>14449</v>
      </c>
      <c r="F244" s="52">
        <f t="shared" si="24"/>
        <v>0</v>
      </c>
      <c r="G244" s="53" t="s">
        <v>207</v>
      </c>
    </row>
    <row r="245" spans="1:7" x14ac:dyDescent="0.2">
      <c r="A245" s="120">
        <f t="shared" si="25"/>
        <v>25.19000000000003</v>
      </c>
      <c r="B245" s="49" t="s">
        <v>264</v>
      </c>
      <c r="C245" s="50" t="s">
        <v>75</v>
      </c>
      <c r="D245" s="2"/>
      <c r="E245" s="51">
        <v>15890</v>
      </c>
      <c r="F245" s="52">
        <f t="shared" si="24"/>
        <v>0</v>
      </c>
      <c r="G245" s="53" t="s">
        <v>207</v>
      </c>
    </row>
    <row r="246" spans="1:7" x14ac:dyDescent="0.2">
      <c r="A246" s="120">
        <f t="shared" si="25"/>
        <v>25.200000000000031</v>
      </c>
      <c r="B246" s="49" t="s">
        <v>265</v>
      </c>
      <c r="C246" s="50" t="s">
        <v>75</v>
      </c>
      <c r="D246" s="2"/>
      <c r="E246" s="51">
        <v>19460</v>
      </c>
      <c r="F246" s="52">
        <f t="shared" si="24"/>
        <v>0</v>
      </c>
      <c r="G246" s="53" t="s">
        <v>207</v>
      </c>
    </row>
    <row r="247" spans="1:7" x14ac:dyDescent="0.2">
      <c r="A247" s="120">
        <f t="shared" si="25"/>
        <v>25.210000000000033</v>
      </c>
      <c r="B247" s="49" t="s">
        <v>266</v>
      </c>
      <c r="C247" s="50" t="s">
        <v>267</v>
      </c>
      <c r="D247" s="2"/>
      <c r="E247" s="51">
        <v>642068</v>
      </c>
      <c r="F247" s="52">
        <f t="shared" si="24"/>
        <v>0</v>
      </c>
      <c r="G247" s="53" t="s">
        <v>207</v>
      </c>
    </row>
    <row r="248" spans="1:7" x14ac:dyDescent="0.2">
      <c r="A248" s="120">
        <f t="shared" si="25"/>
        <v>25.220000000000034</v>
      </c>
      <c r="B248" s="49" t="s">
        <v>268</v>
      </c>
      <c r="C248" s="50" t="s">
        <v>267</v>
      </c>
      <c r="D248" s="2"/>
      <c r="E248" s="51">
        <v>663478</v>
      </c>
      <c r="F248" s="52">
        <f t="shared" si="24"/>
        <v>0</v>
      </c>
      <c r="G248" s="53" t="s">
        <v>207</v>
      </c>
    </row>
    <row r="249" spans="1:7" x14ac:dyDescent="0.2">
      <c r="A249" s="120">
        <f t="shared" si="25"/>
        <v>25.230000000000036</v>
      </c>
      <c r="B249" s="49" t="s">
        <v>269</v>
      </c>
      <c r="C249" s="50" t="s">
        <v>267</v>
      </c>
      <c r="D249" s="2"/>
      <c r="E249" s="51">
        <v>586748</v>
      </c>
      <c r="F249" s="52">
        <f t="shared" si="24"/>
        <v>0</v>
      </c>
      <c r="G249" s="53" t="s">
        <v>207</v>
      </c>
    </row>
    <row r="250" spans="1:7" x14ac:dyDescent="0.2">
      <c r="A250" s="120">
        <f t="shared" si="25"/>
        <v>25.240000000000038</v>
      </c>
      <c r="B250" s="49" t="s">
        <v>270</v>
      </c>
      <c r="C250" s="50" t="s">
        <v>75</v>
      </c>
      <c r="D250" s="2"/>
      <c r="E250" s="51">
        <v>172707</v>
      </c>
      <c r="F250" s="52">
        <f t="shared" si="24"/>
        <v>0</v>
      </c>
      <c r="G250" s="53" t="s">
        <v>207</v>
      </c>
    </row>
    <row r="251" spans="1:7" s="47" customFormat="1" x14ac:dyDescent="0.2">
      <c r="A251" s="113">
        <v>28</v>
      </c>
      <c r="B251" s="114" t="s">
        <v>273</v>
      </c>
      <c r="C251" s="115"/>
      <c r="D251" s="116"/>
      <c r="E251" s="117"/>
      <c r="F251" s="8">
        <f>+SUM(F252:F281)</f>
        <v>0</v>
      </c>
    </row>
    <row r="252" spans="1:7" x14ac:dyDescent="0.2">
      <c r="A252" s="48">
        <f>A251+0.01</f>
        <v>28.01</v>
      </c>
      <c r="B252" s="49" t="s">
        <v>274</v>
      </c>
      <c r="C252" s="50" t="s">
        <v>75</v>
      </c>
      <c r="D252" s="2"/>
      <c r="E252" s="51">
        <v>93600</v>
      </c>
      <c r="F252" s="52">
        <f>D252*E252</f>
        <v>0</v>
      </c>
      <c r="G252" s="53" t="s">
        <v>207</v>
      </c>
    </row>
    <row r="253" spans="1:7" x14ac:dyDescent="0.2">
      <c r="A253" s="48">
        <f>A252+0.01</f>
        <v>28.020000000000003</v>
      </c>
      <c r="B253" s="49" t="s">
        <v>275</v>
      </c>
      <c r="C253" s="50" t="s">
        <v>75</v>
      </c>
      <c r="D253" s="2"/>
      <c r="E253" s="51">
        <v>56600</v>
      </c>
      <c r="F253" s="52">
        <f>D253*E253</f>
        <v>0</v>
      </c>
      <c r="G253" s="53" t="s">
        <v>207</v>
      </c>
    </row>
    <row r="254" spans="1:7" s="47" customFormat="1" x14ac:dyDescent="0.2">
      <c r="A254" s="113">
        <v>31</v>
      </c>
      <c r="B254" s="114" t="s">
        <v>276</v>
      </c>
      <c r="C254" s="115"/>
      <c r="D254" s="116"/>
      <c r="E254" s="117"/>
      <c r="F254" s="8">
        <f>+SUM(F255:F284)</f>
        <v>0</v>
      </c>
    </row>
    <row r="255" spans="1:7" x14ac:dyDescent="0.2">
      <c r="A255" s="48">
        <f>A254+0.01</f>
        <v>31.01</v>
      </c>
      <c r="B255" s="49" t="s">
        <v>277</v>
      </c>
      <c r="C255" s="50" t="s">
        <v>278</v>
      </c>
      <c r="D255" s="2"/>
      <c r="E255" s="51">
        <v>63744</v>
      </c>
      <c r="F255" s="52">
        <f>D255*E255</f>
        <v>0</v>
      </c>
      <c r="G255" s="53" t="s">
        <v>207</v>
      </c>
    </row>
    <row r="256" spans="1:7" s="47" customFormat="1" x14ac:dyDescent="0.2">
      <c r="A256" s="113">
        <v>34</v>
      </c>
      <c r="B256" s="114" t="s">
        <v>279</v>
      </c>
      <c r="C256" s="115"/>
      <c r="D256" s="116"/>
      <c r="E256" s="117"/>
      <c r="F256" s="8">
        <f>+SUM(F257:F279)</f>
        <v>0</v>
      </c>
    </row>
    <row r="257" spans="1:7" x14ac:dyDescent="0.2">
      <c r="A257" s="48">
        <f>A256+0.01</f>
        <v>34.01</v>
      </c>
      <c r="B257" s="49" t="s">
        <v>280</v>
      </c>
      <c r="C257" s="50" t="s">
        <v>87</v>
      </c>
      <c r="D257" s="2"/>
      <c r="E257" s="51">
        <v>13086</v>
      </c>
      <c r="F257" s="52">
        <f>D257*E257</f>
        <v>0</v>
      </c>
      <c r="G257" s="53" t="s">
        <v>207</v>
      </c>
    </row>
    <row r="258" spans="1:7" x14ac:dyDescent="0.2">
      <c r="A258" s="48">
        <f>A257+0.01</f>
        <v>34.019999999999996</v>
      </c>
      <c r="B258" s="49" t="s">
        <v>281</v>
      </c>
      <c r="C258" s="50" t="s">
        <v>87</v>
      </c>
      <c r="D258" s="2"/>
      <c r="E258" s="51">
        <v>31479</v>
      </c>
      <c r="F258" s="52">
        <f>D258*E258</f>
        <v>0</v>
      </c>
      <c r="G258" s="53" t="s">
        <v>207</v>
      </c>
    </row>
    <row r="259" spans="1:7" x14ac:dyDescent="0.2">
      <c r="A259" s="48">
        <f>A258+0.01</f>
        <v>34.029999999999994</v>
      </c>
      <c r="B259" s="49" t="s">
        <v>282</v>
      </c>
      <c r="C259" s="50" t="s">
        <v>87</v>
      </c>
      <c r="D259" s="2"/>
      <c r="E259" s="51">
        <v>12829</v>
      </c>
      <c r="F259" s="52">
        <f>D259*E259</f>
        <v>0</v>
      </c>
      <c r="G259" s="53" t="s">
        <v>207</v>
      </c>
    </row>
    <row r="260" spans="1:7" x14ac:dyDescent="0.2">
      <c r="A260" s="48">
        <f>A259+0.01</f>
        <v>34.039999999999992</v>
      </c>
      <c r="B260" s="49" t="s">
        <v>283</v>
      </c>
      <c r="C260" s="50" t="s">
        <v>87</v>
      </c>
      <c r="D260" s="121"/>
      <c r="E260" s="51">
        <v>8005</v>
      </c>
      <c r="F260" s="52">
        <f>D260*E260</f>
        <v>0</v>
      </c>
      <c r="G260" s="53" t="s">
        <v>207</v>
      </c>
    </row>
    <row r="261" spans="1:7" x14ac:dyDescent="0.2">
      <c r="A261" s="125"/>
      <c r="B261" s="130"/>
      <c r="C261" s="126"/>
      <c r="D261" s="127"/>
      <c r="E261" s="128"/>
      <c r="F261" s="129"/>
    </row>
    <row r="262" spans="1:7" s="32" customFormat="1" x14ac:dyDescent="0.2">
      <c r="A262" s="93"/>
      <c r="B262" s="94"/>
      <c r="C262" s="55"/>
      <c r="D262" s="56"/>
      <c r="E262" s="57"/>
      <c r="F262" s="112"/>
    </row>
    <row r="263" spans="1:7" s="60" customFormat="1" x14ac:dyDescent="0.2">
      <c r="A263" s="95"/>
      <c r="B263" s="96" t="s">
        <v>15</v>
      </c>
      <c r="C263" s="20"/>
      <c r="D263" s="58"/>
      <c r="E263" s="59"/>
      <c r="F263" s="9">
        <f>0.5*SUM(F38:F110)</f>
        <v>0</v>
      </c>
      <c r="G263" s="131" t="s">
        <v>285</v>
      </c>
    </row>
    <row r="264" spans="1:7" s="60" customFormat="1" x14ac:dyDescent="0.2">
      <c r="A264" s="97"/>
      <c r="B264" s="98" t="s">
        <v>48</v>
      </c>
      <c r="C264" s="61"/>
      <c r="D264" s="62">
        <v>0</v>
      </c>
      <c r="E264" s="63"/>
      <c r="F264" s="10">
        <f>-D264*F263</f>
        <v>0</v>
      </c>
      <c r="G264" s="131" t="s">
        <v>284</v>
      </c>
    </row>
    <row r="265" spans="1:7" x14ac:dyDescent="0.2">
      <c r="A265" s="99"/>
      <c r="B265" s="100"/>
      <c r="C265" s="21"/>
      <c r="D265" s="64"/>
      <c r="E265" s="65"/>
      <c r="F265" s="3"/>
    </row>
    <row r="266" spans="1:7" x14ac:dyDescent="0.2">
      <c r="A266" s="95"/>
      <c r="B266" s="96" t="s">
        <v>16</v>
      </c>
      <c r="C266" s="20"/>
      <c r="D266" s="58"/>
      <c r="E266" s="66"/>
      <c r="F266" s="9">
        <f>SUM(F263:F265)</f>
        <v>0</v>
      </c>
    </row>
    <row r="267" spans="1:7" x14ac:dyDescent="0.2">
      <c r="A267" s="97"/>
      <c r="B267" s="98" t="s">
        <v>26</v>
      </c>
      <c r="C267" s="61"/>
      <c r="D267" s="11">
        <f>SUM(D268:D270)</f>
        <v>0.2</v>
      </c>
      <c r="E267" s="67"/>
      <c r="F267" s="10">
        <f>SUM(F268:F270)</f>
        <v>0</v>
      </c>
    </row>
    <row r="268" spans="1:7" s="47" customFormat="1" x14ac:dyDescent="0.2">
      <c r="A268" s="101"/>
      <c r="B268" s="102" t="s">
        <v>36</v>
      </c>
      <c r="C268" s="68"/>
      <c r="D268" s="69">
        <v>0.12</v>
      </c>
      <c r="E268" s="70"/>
      <c r="F268" s="7">
        <f>D268*F266</f>
        <v>0</v>
      </c>
    </row>
    <row r="269" spans="1:7" x14ac:dyDescent="0.2">
      <c r="A269" s="101"/>
      <c r="B269" s="102" t="s">
        <v>37</v>
      </c>
      <c r="C269" s="68"/>
      <c r="D269" s="69">
        <v>0.04</v>
      </c>
      <c r="E269" s="70"/>
      <c r="F269" s="7">
        <f>D269*F266</f>
        <v>0</v>
      </c>
    </row>
    <row r="270" spans="1:7" s="71" customFormat="1" x14ac:dyDescent="0.2">
      <c r="A270" s="101"/>
      <c r="B270" s="102" t="s">
        <v>38</v>
      </c>
      <c r="C270" s="68"/>
      <c r="D270" s="69">
        <v>0.04</v>
      </c>
      <c r="E270" s="70"/>
      <c r="F270" s="7">
        <f>D270*F266</f>
        <v>0</v>
      </c>
    </row>
    <row r="271" spans="1:7" s="73" customFormat="1" x14ac:dyDescent="0.2">
      <c r="A271" s="103"/>
      <c r="B271" s="104" t="s">
        <v>57</v>
      </c>
      <c r="C271" s="119">
        <v>0.16</v>
      </c>
      <c r="D271" s="12">
        <f>C271*D270</f>
        <v>6.4000000000000003E-3</v>
      </c>
      <c r="E271" s="72"/>
      <c r="F271" s="8">
        <f>$D$271*F266</f>
        <v>0</v>
      </c>
    </row>
    <row r="272" spans="1:7" s="73" customFormat="1" ht="9.75" thickBot="1" x14ac:dyDescent="0.25">
      <c r="A272" s="101"/>
      <c r="B272" s="100"/>
      <c r="C272" s="22"/>
      <c r="D272" s="74"/>
      <c r="E272" s="65"/>
      <c r="F272" s="13"/>
    </row>
    <row r="273" spans="1:6" ht="9.75" thickBot="1" x14ac:dyDescent="0.25">
      <c r="A273" s="105"/>
      <c r="B273" s="106" t="s">
        <v>31</v>
      </c>
      <c r="C273" s="75"/>
      <c r="D273" s="76"/>
      <c r="E273" s="77"/>
      <c r="F273" s="4">
        <f>SUM(F266:F267,F271)</f>
        <v>0</v>
      </c>
    </row>
    <row r="274" spans="1:6" s="26" customFormat="1" x14ac:dyDescent="0.2">
      <c r="A274" s="107"/>
      <c r="B274" s="108" t="s">
        <v>17</v>
      </c>
      <c r="C274" s="78"/>
      <c r="D274" s="79">
        <v>0.5</v>
      </c>
      <c r="E274" s="80"/>
      <c r="F274" s="5">
        <f>F273*$D$274</f>
        <v>0</v>
      </c>
    </row>
    <row r="275" spans="1:6" s="84" customFormat="1" x14ac:dyDescent="0.2">
      <c r="A275" s="109"/>
      <c r="B275" s="110" t="s">
        <v>20</v>
      </c>
      <c r="C275" s="81"/>
      <c r="D275" s="82"/>
      <c r="E275" s="83"/>
      <c r="F275" s="6">
        <f>+F273-F274</f>
        <v>0</v>
      </c>
    </row>
    <row r="276" spans="1:6" s="84" customFormat="1" x14ac:dyDescent="0.2">
      <c r="A276" s="101"/>
      <c r="B276" s="111"/>
      <c r="C276" s="85"/>
      <c r="D276" s="86"/>
      <c r="E276" s="87"/>
      <c r="F276" s="87"/>
    </row>
    <row r="277" spans="1:6" s="84" customFormat="1" x14ac:dyDescent="0.2">
      <c r="A277" s="101"/>
      <c r="B277" s="111"/>
      <c r="C277" s="85"/>
      <c r="D277" s="86"/>
      <c r="E277" s="87"/>
      <c r="F277" s="87"/>
    </row>
    <row r="278" spans="1:6" s="84" customFormat="1" x14ac:dyDescent="0.2">
      <c r="A278" s="209"/>
      <c r="B278" s="209"/>
      <c r="C278" s="46"/>
      <c r="D278" s="87"/>
      <c r="E278" s="87"/>
      <c r="F278" s="87"/>
    </row>
    <row r="279" spans="1:6" s="47" customFormat="1" x14ac:dyDescent="0.2">
      <c r="A279" s="209"/>
      <c r="B279" s="209"/>
      <c r="C279" s="46"/>
      <c r="D279" s="87"/>
      <c r="E279" s="87"/>
      <c r="F279" s="87"/>
    </row>
    <row r="280" spans="1:6" s="26" customFormat="1" x14ac:dyDescent="0.2">
      <c r="A280" s="209"/>
      <c r="B280" s="209"/>
      <c r="C280" s="46"/>
      <c r="D280" s="87"/>
      <c r="E280" s="87"/>
      <c r="F280" s="87"/>
    </row>
    <row r="281" spans="1:6" s="26" customFormat="1" x14ac:dyDescent="0.2">
      <c r="A281" s="209"/>
      <c r="B281" s="209"/>
      <c r="C281" s="21"/>
      <c r="D281" s="88"/>
      <c r="E281" s="89"/>
      <c r="F281" s="84"/>
    </row>
    <row r="282" spans="1:6" s="26" customFormat="1" x14ac:dyDescent="0.2">
      <c r="A282" s="210"/>
      <c r="B282" s="210"/>
      <c r="C282" s="68"/>
      <c r="D282" s="87"/>
      <c r="E282" s="87"/>
      <c r="F282" s="87"/>
    </row>
    <row r="283" spans="1:6" s="26" customFormat="1" x14ac:dyDescent="0.2">
      <c r="A283" s="211" t="s">
        <v>39</v>
      </c>
      <c r="B283" s="211"/>
      <c r="C283" s="68"/>
      <c r="D283" s="87"/>
      <c r="E283" s="87"/>
      <c r="F283" s="84"/>
    </row>
    <row r="284" spans="1:6" s="26" customFormat="1" x14ac:dyDescent="0.2">
      <c r="A284" s="214" t="s">
        <v>35</v>
      </c>
      <c r="B284" s="214"/>
      <c r="C284" s="46"/>
      <c r="D284" s="87"/>
      <c r="E284" s="87"/>
      <c r="F284" s="87"/>
    </row>
  </sheetData>
  <sheetProtection formatCells="0" formatColumns="0" formatRows="0" insertColumns="0" insertRows="0" deleteColumns="0" deleteRows="0" selectLockedCells="1"/>
  <autoFilter ref="G34:G284" xr:uid="{00000000-0009-0000-0000-000000000000}"/>
  <mergeCells count="60">
    <mergeCell ref="A12:B12"/>
    <mergeCell ref="C12:F12"/>
    <mergeCell ref="A1:B4"/>
    <mergeCell ref="C1:F1"/>
    <mergeCell ref="C2:F2"/>
    <mergeCell ref="C3:F3"/>
    <mergeCell ref="C4:F4"/>
    <mergeCell ref="E6:F6"/>
    <mergeCell ref="E8:F8"/>
    <mergeCell ref="E10:F10"/>
    <mergeCell ref="A13:B13"/>
    <mergeCell ref="C13:F13"/>
    <mergeCell ref="A14:B14"/>
    <mergeCell ref="C14:F14"/>
    <mergeCell ref="A15:B15"/>
    <mergeCell ref="C15:F15"/>
    <mergeCell ref="A16:B16"/>
    <mergeCell ref="C16:F16"/>
    <mergeCell ref="A17:B17"/>
    <mergeCell ref="C17:F17"/>
    <mergeCell ref="A19:B19"/>
    <mergeCell ref="C19:F19"/>
    <mergeCell ref="A20:B20"/>
    <mergeCell ref="C20:F20"/>
    <mergeCell ref="A21:B21"/>
    <mergeCell ref="C21:F21"/>
    <mergeCell ref="A22:B22"/>
    <mergeCell ref="C22:F22"/>
    <mergeCell ref="A23:B23"/>
    <mergeCell ref="C23:D23"/>
    <mergeCell ref="E23:F23"/>
    <mergeCell ref="A24:B24"/>
    <mergeCell ref="C24:D24"/>
    <mergeCell ref="E24:F24"/>
    <mergeCell ref="A25:B25"/>
    <mergeCell ref="C25:D25"/>
    <mergeCell ref="E25:F25"/>
    <mergeCell ref="A26:B26"/>
    <mergeCell ref="C26:D26"/>
    <mergeCell ref="E26:F26"/>
    <mergeCell ref="A27:B27"/>
    <mergeCell ref="C27:D27"/>
    <mergeCell ref="E27:F27"/>
    <mergeCell ref="A28:B28"/>
    <mergeCell ref="C28:D28"/>
    <mergeCell ref="E28:F28"/>
    <mergeCell ref="C33:F33"/>
    <mergeCell ref="A278:B282"/>
    <mergeCell ref="A283:B283"/>
    <mergeCell ref="C29:F29"/>
    <mergeCell ref="A284:B284"/>
    <mergeCell ref="A29:B29"/>
    <mergeCell ref="A30:B30"/>
    <mergeCell ref="C30:F30"/>
    <mergeCell ref="A31:B31"/>
    <mergeCell ref="C31:F31"/>
    <mergeCell ref="A32:B32"/>
    <mergeCell ref="C32:F32"/>
    <mergeCell ref="A33:A34"/>
    <mergeCell ref="B33:B34"/>
  </mergeCells>
  <printOptions horizontalCentered="1"/>
  <pageMargins left="0.39370078740157483" right="0.39370078740157483" top="0.39370078740157483" bottom="0.39370078740157483" header="0.31496062992125984" footer="0.31496062992125984"/>
  <pageSetup scale="87" fitToHeight="3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1"/>
  <sheetViews>
    <sheetView tabSelected="1" view="pageBreakPreview" topLeftCell="A30" zoomScale="130" zoomScaleNormal="120" zoomScaleSheetLayoutView="130" workbookViewId="0">
      <selection activeCell="B49" sqref="B49"/>
    </sheetView>
  </sheetViews>
  <sheetFormatPr baseColWidth="10" defaultColWidth="13" defaultRowHeight="9" x14ac:dyDescent="0.2"/>
  <cols>
    <col min="1" max="1" width="5.42578125" style="26" bestFit="1" customWidth="1"/>
    <col min="2" max="2" width="56.7109375" style="27" customWidth="1"/>
    <col min="3" max="3" width="9.28515625" style="24" customWidth="1"/>
    <col min="4" max="4" width="12.7109375" style="90" customWidth="1"/>
    <col min="5" max="6" width="13" style="53"/>
    <col min="7" max="7" width="20.140625" style="53" customWidth="1"/>
    <col min="8" max="16384" width="13" style="53"/>
  </cols>
  <sheetData>
    <row r="1" spans="1:7" s="34" customFormat="1" ht="26.1" customHeight="1" x14ac:dyDescent="0.2">
      <c r="A1" s="265" t="s">
        <v>325</v>
      </c>
      <c r="B1" s="266"/>
      <c r="C1" s="266"/>
      <c r="D1" s="267"/>
    </row>
    <row r="2" spans="1:7" s="14" customFormat="1" ht="31.5" customHeight="1" thickBot="1" x14ac:dyDescent="0.25">
      <c r="A2" s="268"/>
      <c r="B2" s="269"/>
      <c r="C2" s="269"/>
      <c r="D2" s="270"/>
    </row>
    <row r="3" spans="1:7" s="142" customFormat="1" ht="12.75" customHeight="1" x14ac:dyDescent="0.2">
      <c r="A3" s="259" t="s">
        <v>13</v>
      </c>
      <c r="B3" s="261" t="s">
        <v>14</v>
      </c>
      <c r="C3" s="263" t="s">
        <v>19</v>
      </c>
      <c r="D3" s="264"/>
    </row>
    <row r="4" spans="1:7" s="142" customFormat="1" ht="9.75" thickBot="1" x14ac:dyDescent="0.25">
      <c r="A4" s="260"/>
      <c r="B4" s="262"/>
      <c r="C4" s="186" t="s">
        <v>29</v>
      </c>
      <c r="D4" s="187" t="s">
        <v>30</v>
      </c>
    </row>
    <row r="5" spans="1:7" s="47" customFormat="1" ht="11.25" customHeight="1" x14ac:dyDescent="0.2">
      <c r="A5" s="132">
        <v>1</v>
      </c>
      <c r="B5" s="133" t="s">
        <v>61</v>
      </c>
      <c r="C5" s="134"/>
      <c r="D5" s="188"/>
      <c r="F5" s="141"/>
      <c r="G5" s="147"/>
    </row>
    <row r="6" spans="1:7" s="164" customFormat="1" ht="11.1" customHeight="1" x14ac:dyDescent="0.2">
      <c r="A6" s="135">
        <f>A5+0.01</f>
        <v>1.01</v>
      </c>
      <c r="B6" s="189" t="s">
        <v>307</v>
      </c>
      <c r="C6" s="190" t="s">
        <v>290</v>
      </c>
      <c r="D6" s="191">
        <v>34.049999999999997</v>
      </c>
      <c r="E6" s="162"/>
      <c r="F6" s="162"/>
      <c r="G6" s="163"/>
    </row>
    <row r="7" spans="1:7" ht="11.1" customHeight="1" x14ac:dyDescent="0.2">
      <c r="A7" s="135">
        <f t="shared" ref="A7:A13" si="0">A6+0.01</f>
        <v>1.02</v>
      </c>
      <c r="B7" s="151" t="s">
        <v>304</v>
      </c>
      <c r="C7" s="152" t="s">
        <v>344</v>
      </c>
      <c r="D7" s="192">
        <v>5</v>
      </c>
      <c r="E7" s="141"/>
      <c r="F7" s="141"/>
      <c r="G7" s="147"/>
    </row>
    <row r="8" spans="1:7" s="164" customFormat="1" ht="11.1" customHeight="1" x14ac:dyDescent="0.2">
      <c r="A8" s="135">
        <f t="shared" si="0"/>
        <v>1.03</v>
      </c>
      <c r="B8" s="158" t="s">
        <v>303</v>
      </c>
      <c r="C8" s="149" t="s">
        <v>290</v>
      </c>
      <c r="D8" s="192">
        <v>22.27</v>
      </c>
      <c r="E8" s="162"/>
      <c r="F8" s="162"/>
      <c r="G8" s="163"/>
    </row>
    <row r="9" spans="1:7" s="164" customFormat="1" ht="11.1" customHeight="1" x14ac:dyDescent="0.2">
      <c r="A9" s="135">
        <f t="shared" si="0"/>
        <v>1.04</v>
      </c>
      <c r="B9" s="151" t="s">
        <v>302</v>
      </c>
      <c r="C9" s="152" t="s">
        <v>344</v>
      </c>
      <c r="D9" s="192">
        <v>8</v>
      </c>
      <c r="E9" s="162"/>
      <c r="F9" s="165"/>
      <c r="G9" s="166"/>
    </row>
    <row r="10" spans="1:7" s="164" customFormat="1" ht="11.1" customHeight="1" x14ac:dyDescent="0.2">
      <c r="A10" s="135">
        <f t="shared" si="0"/>
        <v>1.05</v>
      </c>
      <c r="B10" s="151" t="s">
        <v>305</v>
      </c>
      <c r="C10" s="152" t="s">
        <v>290</v>
      </c>
      <c r="D10" s="192">
        <v>2.4500000000000002</v>
      </c>
      <c r="E10" s="162"/>
      <c r="F10" s="167"/>
    </row>
    <row r="11" spans="1:7" s="164" customFormat="1" ht="11.1" customHeight="1" x14ac:dyDescent="0.2">
      <c r="A11" s="135">
        <f t="shared" si="0"/>
        <v>1.06</v>
      </c>
      <c r="B11" s="151" t="s">
        <v>340</v>
      </c>
      <c r="C11" s="152" t="s">
        <v>290</v>
      </c>
      <c r="D11" s="192">
        <v>105.8</v>
      </c>
      <c r="E11" s="162"/>
      <c r="F11" s="167"/>
    </row>
    <row r="12" spans="1:7" ht="11.1" customHeight="1" x14ac:dyDescent="0.2">
      <c r="A12" s="135">
        <f t="shared" si="0"/>
        <v>1.07</v>
      </c>
      <c r="B12" s="151" t="s">
        <v>299</v>
      </c>
      <c r="C12" s="152" t="s">
        <v>300</v>
      </c>
      <c r="D12" s="192">
        <v>15.03</v>
      </c>
      <c r="E12" s="141"/>
      <c r="F12" s="137"/>
    </row>
    <row r="13" spans="1:7" s="73" customFormat="1" ht="11.1" customHeight="1" thickBot="1" x14ac:dyDescent="0.25">
      <c r="A13" s="135">
        <f t="shared" si="0"/>
        <v>1.08</v>
      </c>
      <c r="B13" s="160" t="s">
        <v>306</v>
      </c>
      <c r="C13" s="159" t="s">
        <v>300</v>
      </c>
      <c r="D13" s="193">
        <v>15.03</v>
      </c>
      <c r="E13" s="141"/>
      <c r="F13" s="141"/>
    </row>
    <row r="14" spans="1:7" ht="12.75" customHeight="1" x14ac:dyDescent="0.2">
      <c r="A14" s="132">
        <v>2</v>
      </c>
      <c r="B14" s="133" t="s">
        <v>311</v>
      </c>
      <c r="C14" s="134"/>
      <c r="D14" s="188"/>
      <c r="E14" s="141"/>
      <c r="F14" s="137"/>
    </row>
    <row r="15" spans="1:7" ht="11.1" customHeight="1" x14ac:dyDescent="0.2">
      <c r="A15" s="135">
        <v>2.0099999999999998</v>
      </c>
      <c r="B15" s="151" t="s">
        <v>297</v>
      </c>
      <c r="C15" s="152" t="s">
        <v>290</v>
      </c>
      <c r="D15" s="192">
        <v>20.39</v>
      </c>
      <c r="E15" s="141"/>
      <c r="F15" s="137"/>
    </row>
    <row r="16" spans="1:7" ht="11.1" customHeight="1" x14ac:dyDescent="0.2">
      <c r="A16" s="135">
        <v>2.02</v>
      </c>
      <c r="B16" s="151" t="s">
        <v>326</v>
      </c>
      <c r="C16" s="152" t="s">
        <v>290</v>
      </c>
      <c r="D16" s="192">
        <v>175.78</v>
      </c>
      <c r="E16" s="141"/>
      <c r="F16" s="137"/>
    </row>
    <row r="17" spans="1:8" ht="11.1" customHeight="1" x14ac:dyDescent="0.2">
      <c r="A17" s="135">
        <f>A16+0.01</f>
        <v>2.0299999999999998</v>
      </c>
      <c r="B17" s="151" t="s">
        <v>327</v>
      </c>
      <c r="C17" s="152" t="s">
        <v>291</v>
      </c>
      <c r="D17" s="192">
        <v>22.4</v>
      </c>
      <c r="E17" s="141"/>
      <c r="F17" s="137"/>
    </row>
    <row r="18" spans="1:8" ht="11.1" customHeight="1" x14ac:dyDescent="0.2">
      <c r="A18" s="135">
        <f>A17+0.01</f>
        <v>2.0399999999999996</v>
      </c>
      <c r="B18" s="160" t="s">
        <v>328</v>
      </c>
      <c r="C18" s="159" t="s">
        <v>291</v>
      </c>
      <c r="D18" s="193">
        <v>11.8</v>
      </c>
      <c r="E18" s="137"/>
      <c r="F18" s="137"/>
      <c r="H18" s="141"/>
    </row>
    <row r="19" spans="1:8" ht="11.1" customHeight="1" thickBot="1" x14ac:dyDescent="0.25">
      <c r="A19" s="135">
        <f>A18+0.01</f>
        <v>2.0499999999999994</v>
      </c>
      <c r="B19" s="143" t="s">
        <v>298</v>
      </c>
      <c r="C19" s="136" t="s">
        <v>290</v>
      </c>
      <c r="D19" s="194">
        <v>97.33</v>
      </c>
      <c r="E19" s="137"/>
      <c r="F19" s="137"/>
      <c r="H19" s="141"/>
    </row>
    <row r="20" spans="1:8" ht="13.5" customHeight="1" x14ac:dyDescent="0.2">
      <c r="A20" s="132">
        <v>3</v>
      </c>
      <c r="B20" s="133" t="s">
        <v>295</v>
      </c>
      <c r="C20" s="134"/>
      <c r="D20" s="188"/>
      <c r="E20" s="137"/>
      <c r="F20" s="137"/>
      <c r="H20" s="141"/>
    </row>
    <row r="21" spans="1:8" ht="21.95" customHeight="1" x14ac:dyDescent="0.2">
      <c r="A21" s="135">
        <v>3.01</v>
      </c>
      <c r="B21" s="151" t="s">
        <v>308</v>
      </c>
      <c r="C21" s="152" t="s">
        <v>344</v>
      </c>
      <c r="D21" s="192">
        <v>2</v>
      </c>
      <c r="E21" s="137"/>
      <c r="F21" s="137"/>
      <c r="H21" s="141"/>
    </row>
    <row r="22" spans="1:8" ht="11.1" customHeight="1" x14ac:dyDescent="0.2">
      <c r="A22" s="135">
        <v>3.02</v>
      </c>
      <c r="B22" s="151" t="s">
        <v>321</v>
      </c>
      <c r="C22" s="152" t="s">
        <v>344</v>
      </c>
      <c r="D22" s="192">
        <v>2</v>
      </c>
      <c r="E22" s="137"/>
      <c r="F22" s="137"/>
      <c r="G22" s="141"/>
    </row>
    <row r="23" spans="1:8" ht="11.1" customHeight="1" thickBot="1" x14ac:dyDescent="0.25">
      <c r="A23" s="135">
        <v>3.03</v>
      </c>
      <c r="B23" s="151" t="s">
        <v>322</v>
      </c>
      <c r="C23" s="152" t="s">
        <v>344</v>
      </c>
      <c r="D23" s="192">
        <v>2</v>
      </c>
      <c r="E23" s="137"/>
      <c r="F23" s="137"/>
      <c r="G23" s="141"/>
    </row>
    <row r="24" spans="1:8" ht="13.5" customHeight="1" x14ac:dyDescent="0.2">
      <c r="A24" s="132">
        <v>4</v>
      </c>
      <c r="B24" s="133" t="s">
        <v>338</v>
      </c>
      <c r="C24" s="134"/>
      <c r="D24" s="188"/>
      <c r="E24" s="137"/>
      <c r="F24" s="137"/>
      <c r="G24" s="141"/>
    </row>
    <row r="25" spans="1:8" ht="11.1" customHeight="1" x14ac:dyDescent="0.2">
      <c r="A25" s="135">
        <f t="shared" ref="A25:A31" si="1">A24+0.01</f>
        <v>4.01</v>
      </c>
      <c r="B25" s="151" t="s">
        <v>381</v>
      </c>
      <c r="C25" s="152" t="s">
        <v>290</v>
      </c>
      <c r="D25" s="192">
        <v>80</v>
      </c>
      <c r="E25" s="137"/>
      <c r="F25" s="137"/>
      <c r="G25" s="141"/>
    </row>
    <row r="26" spans="1:8" ht="11.1" customHeight="1" x14ac:dyDescent="0.2">
      <c r="A26" s="135">
        <f t="shared" si="1"/>
        <v>4.0199999999999996</v>
      </c>
      <c r="B26" s="151" t="s">
        <v>355</v>
      </c>
      <c r="C26" s="152" t="s">
        <v>290</v>
      </c>
      <c r="D26" s="192">
        <v>77.41</v>
      </c>
      <c r="E26" s="137"/>
      <c r="F26" s="137"/>
      <c r="G26" s="141"/>
    </row>
    <row r="27" spans="1:8" ht="11.1" customHeight="1" x14ac:dyDescent="0.2">
      <c r="A27" s="135">
        <f t="shared" si="1"/>
        <v>4.0299999999999994</v>
      </c>
      <c r="B27" s="151" t="s">
        <v>353</v>
      </c>
      <c r="C27" s="152" t="s">
        <v>291</v>
      </c>
      <c r="D27" s="192">
        <v>16.8</v>
      </c>
      <c r="E27" s="137"/>
      <c r="F27" s="137"/>
      <c r="G27" s="141"/>
    </row>
    <row r="28" spans="1:8" ht="11.1" customHeight="1" x14ac:dyDescent="0.2">
      <c r="A28" s="135">
        <f t="shared" si="1"/>
        <v>4.0399999999999991</v>
      </c>
      <c r="B28" s="168" t="s">
        <v>334</v>
      </c>
      <c r="C28" s="169" t="s">
        <v>291</v>
      </c>
      <c r="D28" s="192">
        <v>33.6</v>
      </c>
      <c r="E28" s="137"/>
      <c r="F28" s="137"/>
      <c r="G28" s="141"/>
    </row>
    <row r="29" spans="1:8" s="73" customFormat="1" ht="11.1" customHeight="1" x14ac:dyDescent="0.2">
      <c r="A29" s="135">
        <f t="shared" si="1"/>
        <v>4.0499999999999989</v>
      </c>
      <c r="B29" s="168" t="s">
        <v>335</v>
      </c>
      <c r="C29" s="169" t="s">
        <v>344</v>
      </c>
      <c r="D29" s="192">
        <v>17</v>
      </c>
      <c r="E29" s="141"/>
      <c r="F29" s="141"/>
      <c r="G29" s="141"/>
    </row>
    <row r="30" spans="1:8" ht="21.95" customHeight="1" x14ac:dyDescent="0.2">
      <c r="A30" s="135">
        <f t="shared" si="1"/>
        <v>4.0599999999999987</v>
      </c>
      <c r="B30" s="168" t="s">
        <v>336</v>
      </c>
      <c r="C30" s="169" t="s">
        <v>292</v>
      </c>
      <c r="D30" s="192">
        <v>9</v>
      </c>
      <c r="E30" s="137"/>
      <c r="F30" s="137"/>
      <c r="G30" s="141"/>
    </row>
    <row r="31" spans="1:8" ht="12" customHeight="1" thickBot="1" x14ac:dyDescent="0.25">
      <c r="A31" s="135">
        <f t="shared" si="1"/>
        <v>4.0699999999999985</v>
      </c>
      <c r="B31" s="170" t="s">
        <v>337</v>
      </c>
      <c r="C31" s="171" t="s">
        <v>291</v>
      </c>
      <c r="D31" s="192">
        <v>4.2</v>
      </c>
      <c r="E31" s="137"/>
      <c r="F31" s="137"/>
      <c r="G31" s="141"/>
    </row>
    <row r="32" spans="1:8" ht="12.75" customHeight="1" x14ac:dyDescent="0.2">
      <c r="A32" s="132">
        <v>5</v>
      </c>
      <c r="B32" s="133" t="s">
        <v>293</v>
      </c>
      <c r="C32" s="134"/>
      <c r="D32" s="188"/>
      <c r="E32" s="137"/>
      <c r="F32" s="137"/>
      <c r="G32" s="141"/>
    </row>
    <row r="33" spans="1:7" ht="21.95" customHeight="1" x14ac:dyDescent="0.2">
      <c r="A33" s="135">
        <f>A32+0.01</f>
        <v>5.01</v>
      </c>
      <c r="B33" s="151" t="s">
        <v>309</v>
      </c>
      <c r="C33" s="152" t="s">
        <v>290</v>
      </c>
      <c r="D33" s="192">
        <v>19.45</v>
      </c>
      <c r="E33" s="137"/>
      <c r="F33" s="137"/>
      <c r="G33" s="141"/>
    </row>
    <row r="34" spans="1:7" ht="33" customHeight="1" x14ac:dyDescent="0.2">
      <c r="A34" s="135">
        <f t="shared" ref="A34:A38" si="2">A33+0.01</f>
        <v>5.0199999999999996</v>
      </c>
      <c r="B34" s="151" t="s">
        <v>310</v>
      </c>
      <c r="C34" s="152" t="s">
        <v>344</v>
      </c>
      <c r="D34" s="192">
        <v>2</v>
      </c>
      <c r="E34" s="137"/>
      <c r="F34" s="137"/>
      <c r="G34" s="141"/>
    </row>
    <row r="35" spans="1:7" ht="11.1" customHeight="1" x14ac:dyDescent="0.2">
      <c r="A35" s="135">
        <f t="shared" si="2"/>
        <v>5.0299999999999994</v>
      </c>
      <c r="B35" s="151" t="s">
        <v>356</v>
      </c>
      <c r="C35" s="152" t="s">
        <v>290</v>
      </c>
      <c r="D35" s="192">
        <v>1.66</v>
      </c>
      <c r="E35" s="137"/>
      <c r="F35" s="137"/>
      <c r="G35" s="141"/>
    </row>
    <row r="36" spans="1:7" ht="11.1" customHeight="1" x14ac:dyDescent="0.2">
      <c r="A36" s="135">
        <f t="shared" si="2"/>
        <v>5.0399999999999991</v>
      </c>
      <c r="B36" s="151" t="s">
        <v>342</v>
      </c>
      <c r="C36" s="152" t="s">
        <v>344</v>
      </c>
      <c r="D36" s="192">
        <v>2</v>
      </c>
      <c r="E36" s="137"/>
      <c r="F36" s="137"/>
      <c r="G36" s="141"/>
    </row>
    <row r="37" spans="1:7" ht="11.1" customHeight="1" x14ac:dyDescent="0.2">
      <c r="A37" s="135">
        <f t="shared" si="2"/>
        <v>5.0499999999999989</v>
      </c>
      <c r="B37" s="151" t="s">
        <v>348</v>
      </c>
      <c r="C37" s="152" t="s">
        <v>344</v>
      </c>
      <c r="D37" s="192">
        <v>1</v>
      </c>
      <c r="E37" s="137"/>
      <c r="F37" s="137"/>
      <c r="G37" s="141"/>
    </row>
    <row r="38" spans="1:7" ht="11.1" customHeight="1" thickBot="1" x14ac:dyDescent="0.25">
      <c r="A38" s="135">
        <f t="shared" si="2"/>
        <v>5.0599999999999987</v>
      </c>
      <c r="B38" s="195" t="s">
        <v>341</v>
      </c>
      <c r="C38" s="152" t="s">
        <v>291</v>
      </c>
      <c r="D38" s="192">
        <v>21.83</v>
      </c>
      <c r="E38" s="137"/>
      <c r="F38" s="137"/>
      <c r="G38" s="141"/>
    </row>
    <row r="39" spans="1:7" ht="12.75" customHeight="1" x14ac:dyDescent="0.2">
      <c r="A39" s="132">
        <v>6</v>
      </c>
      <c r="B39" s="133" t="s">
        <v>351</v>
      </c>
      <c r="C39" s="134"/>
      <c r="D39" s="188"/>
      <c r="E39" s="137"/>
      <c r="F39" s="137"/>
      <c r="G39" s="141"/>
    </row>
    <row r="40" spans="1:7" ht="11.1" customHeight="1" x14ac:dyDescent="0.2">
      <c r="A40" s="135">
        <v>6.01</v>
      </c>
      <c r="B40" s="151" t="s">
        <v>350</v>
      </c>
      <c r="C40" s="152" t="s">
        <v>290</v>
      </c>
      <c r="D40" s="196">
        <v>9.75</v>
      </c>
      <c r="E40" s="137"/>
      <c r="F40" s="137"/>
      <c r="G40" s="141"/>
    </row>
    <row r="41" spans="1:7" ht="11.1" customHeight="1" x14ac:dyDescent="0.2">
      <c r="A41" s="135">
        <v>6.02</v>
      </c>
      <c r="B41" s="151" t="s">
        <v>329</v>
      </c>
      <c r="C41" s="152" t="s">
        <v>291</v>
      </c>
      <c r="D41" s="196">
        <v>96.89</v>
      </c>
      <c r="E41" s="137"/>
      <c r="F41" s="137"/>
      <c r="G41" s="141"/>
    </row>
    <row r="42" spans="1:7" ht="11.1" customHeight="1" thickBot="1" x14ac:dyDescent="0.25">
      <c r="A42" s="135">
        <v>6.03</v>
      </c>
      <c r="B42" s="151" t="s">
        <v>352</v>
      </c>
      <c r="C42" s="152" t="s">
        <v>290</v>
      </c>
      <c r="D42" s="196">
        <v>34.06</v>
      </c>
      <c r="E42" s="137"/>
      <c r="F42" s="137"/>
      <c r="G42" s="141"/>
    </row>
    <row r="43" spans="1:7" ht="12.75" customHeight="1" x14ac:dyDescent="0.2">
      <c r="A43" s="132">
        <v>7</v>
      </c>
      <c r="B43" s="133" t="s">
        <v>333</v>
      </c>
      <c r="C43" s="134"/>
      <c r="D43" s="188"/>
      <c r="E43" s="137"/>
      <c r="F43" s="137"/>
      <c r="G43" s="141"/>
    </row>
    <row r="44" spans="1:7" s="73" customFormat="1" ht="11.1" customHeight="1" x14ac:dyDescent="0.2">
      <c r="A44" s="135">
        <f>A43+0.01</f>
        <v>7.01</v>
      </c>
      <c r="B44" s="154" t="s">
        <v>330</v>
      </c>
      <c r="C44" s="153" t="s">
        <v>300</v>
      </c>
      <c r="D44" s="192">
        <v>0.28000000000000003</v>
      </c>
      <c r="E44" s="141"/>
      <c r="F44" s="141"/>
      <c r="G44" s="141"/>
    </row>
    <row r="45" spans="1:7" s="73" customFormat="1" ht="11.1" customHeight="1" x14ac:dyDescent="0.2">
      <c r="A45" s="135">
        <f t="shared" ref="A45:A57" si="3">A44+0.01</f>
        <v>7.02</v>
      </c>
      <c r="B45" s="154" t="s">
        <v>343</v>
      </c>
      <c r="C45" s="153" t="s">
        <v>344</v>
      </c>
      <c r="D45" s="197">
        <v>3</v>
      </c>
      <c r="E45" s="141"/>
      <c r="F45" s="173"/>
      <c r="G45" s="141"/>
    </row>
    <row r="46" spans="1:7" s="73" customFormat="1" ht="11.1" customHeight="1" x14ac:dyDescent="0.2">
      <c r="A46" s="135">
        <f t="shared" si="3"/>
        <v>7.0299999999999994</v>
      </c>
      <c r="B46" s="154" t="s">
        <v>346</v>
      </c>
      <c r="C46" s="185" t="s">
        <v>291</v>
      </c>
      <c r="D46" s="192">
        <v>20</v>
      </c>
      <c r="E46" s="141"/>
      <c r="F46" s="173"/>
      <c r="G46" s="141"/>
    </row>
    <row r="47" spans="1:7" s="73" customFormat="1" ht="11.1" customHeight="1" x14ac:dyDescent="0.2">
      <c r="A47" s="135">
        <f t="shared" si="3"/>
        <v>7.0399999999999991</v>
      </c>
      <c r="B47" s="154" t="s">
        <v>345</v>
      </c>
      <c r="C47" s="153" t="s">
        <v>291</v>
      </c>
      <c r="D47" s="192">
        <v>20.95</v>
      </c>
      <c r="E47" s="141"/>
      <c r="F47" s="173"/>
      <c r="G47" s="141"/>
    </row>
    <row r="48" spans="1:7" ht="11.1" customHeight="1" x14ac:dyDescent="0.2">
      <c r="A48" s="135">
        <f t="shared" si="3"/>
        <v>7.0499999999999989</v>
      </c>
      <c r="B48" s="154" t="s">
        <v>347</v>
      </c>
      <c r="C48" s="153" t="s">
        <v>344</v>
      </c>
      <c r="D48" s="192">
        <v>1</v>
      </c>
      <c r="E48" s="137"/>
      <c r="F48" s="173"/>
      <c r="G48" s="141"/>
    </row>
    <row r="49" spans="1:7" ht="11.1" customHeight="1" x14ac:dyDescent="0.2">
      <c r="A49" s="135">
        <f t="shared" si="3"/>
        <v>7.0599999999999987</v>
      </c>
      <c r="B49" s="154" t="s">
        <v>339</v>
      </c>
      <c r="C49" s="153" t="s">
        <v>332</v>
      </c>
      <c r="D49" s="192">
        <v>1</v>
      </c>
      <c r="E49" s="137"/>
      <c r="F49" s="173"/>
      <c r="G49" s="141"/>
    </row>
    <row r="50" spans="1:7" s="164" customFormat="1" ht="21.95" customHeight="1" x14ac:dyDescent="0.2">
      <c r="A50" s="135">
        <f t="shared" si="3"/>
        <v>7.0699999999999985</v>
      </c>
      <c r="B50" s="154" t="s">
        <v>331</v>
      </c>
      <c r="C50" s="153" t="s">
        <v>344</v>
      </c>
      <c r="D50" s="192">
        <v>1</v>
      </c>
      <c r="E50" s="162"/>
      <c r="F50" s="176"/>
    </row>
    <row r="51" spans="1:7" ht="11.1" customHeight="1" x14ac:dyDescent="0.2">
      <c r="A51" s="135">
        <f t="shared" si="3"/>
        <v>7.0799999999999983</v>
      </c>
      <c r="B51" s="154" t="s">
        <v>313</v>
      </c>
      <c r="C51" s="153" t="s">
        <v>344</v>
      </c>
      <c r="D51" s="192">
        <v>2</v>
      </c>
      <c r="E51" s="137"/>
      <c r="F51" s="173"/>
    </row>
    <row r="52" spans="1:7" ht="11.1" customHeight="1" x14ac:dyDescent="0.2">
      <c r="A52" s="135">
        <f t="shared" si="3"/>
        <v>7.0899999999999981</v>
      </c>
      <c r="B52" s="154" t="s">
        <v>312</v>
      </c>
      <c r="C52" s="153" t="s">
        <v>332</v>
      </c>
      <c r="D52" s="192">
        <v>1</v>
      </c>
      <c r="E52" s="137"/>
      <c r="F52" s="173"/>
    </row>
    <row r="53" spans="1:7" ht="11.1" customHeight="1" x14ac:dyDescent="0.2">
      <c r="A53" s="135">
        <f t="shared" si="3"/>
        <v>7.0999999999999979</v>
      </c>
      <c r="B53" s="154" t="s">
        <v>314</v>
      </c>
      <c r="C53" s="153" t="s">
        <v>332</v>
      </c>
      <c r="D53" s="192">
        <v>1</v>
      </c>
      <c r="E53" s="137"/>
      <c r="F53" s="173"/>
    </row>
    <row r="54" spans="1:7" ht="11.1" customHeight="1" x14ac:dyDescent="0.2">
      <c r="A54" s="135">
        <f t="shared" si="3"/>
        <v>7.1099999999999977</v>
      </c>
      <c r="B54" s="154" t="s">
        <v>315</v>
      </c>
      <c r="C54" s="153" t="s">
        <v>332</v>
      </c>
      <c r="D54" s="192">
        <v>3</v>
      </c>
      <c r="E54" s="137"/>
      <c r="F54" s="173"/>
    </row>
    <row r="55" spans="1:7" ht="11.1" customHeight="1" x14ac:dyDescent="0.2">
      <c r="A55" s="135">
        <f t="shared" si="3"/>
        <v>7.1199999999999974</v>
      </c>
      <c r="B55" s="154" t="s">
        <v>316</v>
      </c>
      <c r="C55" s="169" t="s">
        <v>344</v>
      </c>
      <c r="D55" s="192">
        <v>3</v>
      </c>
      <c r="E55" s="137"/>
      <c r="F55" s="173"/>
    </row>
    <row r="56" spans="1:7" ht="11.1" customHeight="1" x14ac:dyDescent="0.2">
      <c r="A56" s="135">
        <f t="shared" si="3"/>
        <v>7.1299999999999972</v>
      </c>
      <c r="B56" s="154" t="s">
        <v>317</v>
      </c>
      <c r="C56" s="169" t="s">
        <v>344</v>
      </c>
      <c r="D56" s="192">
        <v>1</v>
      </c>
      <c r="E56" s="137"/>
      <c r="F56" s="174"/>
    </row>
    <row r="57" spans="1:7" ht="11.1" customHeight="1" x14ac:dyDescent="0.2">
      <c r="A57" s="135">
        <f t="shared" si="3"/>
        <v>7.139999999999997</v>
      </c>
      <c r="B57" s="172" t="s">
        <v>357</v>
      </c>
      <c r="C57" s="169" t="s">
        <v>344</v>
      </c>
      <c r="D57" s="192">
        <v>1</v>
      </c>
      <c r="E57" s="137"/>
      <c r="F57" s="175"/>
    </row>
    <row r="58" spans="1:7" s="73" customFormat="1" ht="13.5" customHeight="1" x14ac:dyDescent="0.2">
      <c r="A58" s="150">
        <v>8</v>
      </c>
      <c r="B58" s="122" t="s">
        <v>324</v>
      </c>
      <c r="C58" s="123"/>
      <c r="D58" s="198"/>
      <c r="F58" s="175"/>
    </row>
    <row r="59" spans="1:7" s="84" customFormat="1" ht="11.1" customHeight="1" thickBot="1" x14ac:dyDescent="0.2">
      <c r="A59" s="179">
        <v>8.01</v>
      </c>
      <c r="B59" s="180" t="s">
        <v>294</v>
      </c>
      <c r="C59" s="181" t="s">
        <v>290</v>
      </c>
      <c r="D59" s="193">
        <v>103</v>
      </c>
      <c r="F59" s="156"/>
    </row>
    <row r="60" spans="1:7" s="84" customFormat="1" ht="9.75" thickBot="1" x14ac:dyDescent="0.25">
      <c r="A60" s="178"/>
      <c r="B60" s="182" t="s">
        <v>296</v>
      </c>
      <c r="C60" s="182"/>
      <c r="D60" s="183"/>
    </row>
    <row r="61" spans="1:7" s="84" customFormat="1" ht="12.75" customHeight="1" x14ac:dyDescent="0.2">
      <c r="A61" s="150">
        <v>9</v>
      </c>
      <c r="B61" s="122" t="s">
        <v>61</v>
      </c>
      <c r="C61" s="123"/>
      <c r="D61" s="198"/>
    </row>
    <row r="62" spans="1:7" s="84" customFormat="1" ht="11.1" customHeight="1" x14ac:dyDescent="0.2">
      <c r="A62" s="145">
        <v>9.01</v>
      </c>
      <c r="B62" s="184" t="s">
        <v>318</v>
      </c>
      <c r="C62" s="199" t="s">
        <v>291</v>
      </c>
      <c r="D62" s="196">
        <v>14.06</v>
      </c>
    </row>
    <row r="63" spans="1:7" s="47" customFormat="1" ht="11.1" customHeight="1" thickBot="1" x14ac:dyDescent="0.25">
      <c r="A63" s="145">
        <v>9.02</v>
      </c>
      <c r="B63" s="155" t="s">
        <v>319</v>
      </c>
      <c r="C63" s="199" t="s">
        <v>344</v>
      </c>
      <c r="D63" s="196">
        <v>12</v>
      </c>
    </row>
    <row r="64" spans="1:7" s="47" customFormat="1" ht="13.5" customHeight="1" thickBot="1" x14ac:dyDescent="0.25">
      <c r="A64" s="178">
        <v>10</v>
      </c>
      <c r="B64" s="148" t="s">
        <v>301</v>
      </c>
      <c r="C64" s="146"/>
      <c r="D64" s="200"/>
    </row>
    <row r="65" spans="1:6" s="47" customFormat="1" ht="50.1" customHeight="1" x14ac:dyDescent="0.2">
      <c r="A65" s="177">
        <f>A64+0.01</f>
        <v>10.01</v>
      </c>
      <c r="B65" s="157" t="s">
        <v>358</v>
      </c>
      <c r="C65" s="144" t="s">
        <v>344</v>
      </c>
      <c r="D65" s="201">
        <v>1</v>
      </c>
      <c r="F65" s="161"/>
    </row>
    <row r="66" spans="1:6" s="47" customFormat="1" ht="30" customHeight="1" x14ac:dyDescent="0.2">
      <c r="A66" s="177">
        <f t="shared" ref="A66:A84" si="4">A65+0.01</f>
        <v>10.02</v>
      </c>
      <c r="B66" s="157" t="s">
        <v>359</v>
      </c>
      <c r="C66" s="144" t="s">
        <v>344</v>
      </c>
      <c r="D66" s="201">
        <v>1</v>
      </c>
    </row>
    <row r="67" spans="1:6" s="47" customFormat="1" ht="39.950000000000003" customHeight="1" x14ac:dyDescent="0.2">
      <c r="A67" s="177">
        <f t="shared" si="4"/>
        <v>10.029999999999999</v>
      </c>
      <c r="B67" s="184" t="s">
        <v>360</v>
      </c>
      <c r="C67" s="144" t="s">
        <v>291</v>
      </c>
      <c r="D67" s="201">
        <v>4</v>
      </c>
    </row>
    <row r="68" spans="1:6" s="47" customFormat="1" ht="39.950000000000003" customHeight="1" x14ac:dyDescent="0.2">
      <c r="A68" s="177">
        <f t="shared" si="4"/>
        <v>10.039999999999999</v>
      </c>
      <c r="B68" s="184" t="s">
        <v>361</v>
      </c>
      <c r="C68" s="144" t="s">
        <v>291</v>
      </c>
      <c r="D68" s="201">
        <v>22</v>
      </c>
    </row>
    <row r="69" spans="1:6" s="47" customFormat="1" ht="39.950000000000003" customHeight="1" x14ac:dyDescent="0.2">
      <c r="A69" s="177">
        <f t="shared" si="4"/>
        <v>10.049999999999999</v>
      </c>
      <c r="B69" s="184" t="s">
        <v>362</v>
      </c>
      <c r="C69" s="144" t="s">
        <v>291</v>
      </c>
      <c r="D69" s="201">
        <v>5</v>
      </c>
    </row>
    <row r="70" spans="1:6" s="47" customFormat="1" ht="52.5" customHeight="1" x14ac:dyDescent="0.2">
      <c r="A70" s="177">
        <f t="shared" si="4"/>
        <v>10.059999999999999</v>
      </c>
      <c r="B70" s="184" t="s">
        <v>363</v>
      </c>
      <c r="C70" s="144" t="s">
        <v>291</v>
      </c>
      <c r="D70" s="201">
        <v>27</v>
      </c>
    </row>
    <row r="71" spans="1:6" s="47" customFormat="1" ht="39.950000000000003" customHeight="1" x14ac:dyDescent="0.2">
      <c r="A71" s="177">
        <f t="shared" si="4"/>
        <v>10.069999999999999</v>
      </c>
      <c r="B71" s="184" t="s">
        <v>364</v>
      </c>
      <c r="C71" s="144" t="s">
        <v>291</v>
      </c>
      <c r="D71" s="201">
        <v>22</v>
      </c>
    </row>
    <row r="72" spans="1:6" s="47" customFormat="1" ht="39.950000000000003" customHeight="1" x14ac:dyDescent="0.2">
      <c r="A72" s="177">
        <f t="shared" si="4"/>
        <v>10.079999999999998</v>
      </c>
      <c r="B72" s="184" t="s">
        <v>365</v>
      </c>
      <c r="C72" s="144" t="s">
        <v>291</v>
      </c>
      <c r="D72" s="201">
        <v>5</v>
      </c>
    </row>
    <row r="73" spans="1:6" s="47" customFormat="1" ht="50.1" customHeight="1" x14ac:dyDescent="0.2">
      <c r="A73" s="177">
        <f t="shared" si="4"/>
        <v>10.089999999999998</v>
      </c>
      <c r="B73" s="184" t="s">
        <v>366</v>
      </c>
      <c r="C73" s="144" t="s">
        <v>291</v>
      </c>
      <c r="D73" s="201">
        <v>27</v>
      </c>
    </row>
    <row r="74" spans="1:6" s="47" customFormat="1" ht="39.950000000000003" customHeight="1" x14ac:dyDescent="0.2">
      <c r="A74" s="177">
        <f t="shared" si="4"/>
        <v>10.099999999999998</v>
      </c>
      <c r="B74" s="184" t="s">
        <v>367</v>
      </c>
      <c r="C74" s="144" t="s">
        <v>344</v>
      </c>
      <c r="D74" s="201">
        <v>1</v>
      </c>
    </row>
    <row r="75" spans="1:6" s="47" customFormat="1" ht="39.950000000000003" customHeight="1" x14ac:dyDescent="0.2">
      <c r="A75" s="177">
        <f t="shared" si="4"/>
        <v>10.109999999999998</v>
      </c>
      <c r="B75" s="184" t="s">
        <v>368</v>
      </c>
      <c r="C75" s="144" t="s">
        <v>344</v>
      </c>
      <c r="D75" s="201">
        <v>1</v>
      </c>
    </row>
    <row r="76" spans="1:6" s="47" customFormat="1" ht="30" customHeight="1" x14ac:dyDescent="0.2">
      <c r="A76" s="177">
        <f t="shared" si="4"/>
        <v>10.119999999999997</v>
      </c>
      <c r="B76" s="184" t="s">
        <v>369</v>
      </c>
      <c r="C76" s="144" t="s">
        <v>344</v>
      </c>
      <c r="D76" s="201">
        <v>3</v>
      </c>
    </row>
    <row r="77" spans="1:6" s="47" customFormat="1" ht="30" customHeight="1" x14ac:dyDescent="0.2">
      <c r="A77" s="177">
        <f t="shared" si="4"/>
        <v>10.129999999999997</v>
      </c>
      <c r="B77" s="184" t="s">
        <v>370</v>
      </c>
      <c r="C77" s="144" t="s">
        <v>344</v>
      </c>
      <c r="D77" s="201">
        <v>17</v>
      </c>
    </row>
    <row r="78" spans="1:6" s="47" customFormat="1" ht="30" customHeight="1" x14ac:dyDescent="0.2">
      <c r="A78" s="177">
        <f t="shared" si="4"/>
        <v>10.139999999999997</v>
      </c>
      <c r="B78" s="184" t="s">
        <v>371</v>
      </c>
      <c r="C78" s="144" t="s">
        <v>344</v>
      </c>
      <c r="D78" s="201">
        <v>29</v>
      </c>
    </row>
    <row r="79" spans="1:6" s="47" customFormat="1" ht="30" customHeight="1" x14ac:dyDescent="0.2">
      <c r="A79" s="177">
        <f t="shared" si="4"/>
        <v>10.149999999999997</v>
      </c>
      <c r="B79" s="184" t="s">
        <v>372</v>
      </c>
      <c r="C79" s="144" t="s">
        <v>344</v>
      </c>
      <c r="D79" s="201">
        <v>4</v>
      </c>
    </row>
    <row r="80" spans="1:6" s="47" customFormat="1" ht="30" customHeight="1" x14ac:dyDescent="0.2">
      <c r="A80" s="177">
        <f t="shared" si="4"/>
        <v>10.159999999999997</v>
      </c>
      <c r="B80" s="184" t="s">
        <v>380</v>
      </c>
      <c r="C80" s="144" t="s">
        <v>344</v>
      </c>
      <c r="D80" s="201">
        <v>8</v>
      </c>
    </row>
    <row r="81" spans="1:6" s="47" customFormat="1" ht="30" customHeight="1" x14ac:dyDescent="0.2">
      <c r="A81" s="177">
        <f t="shared" si="4"/>
        <v>10.169999999999996</v>
      </c>
      <c r="B81" s="184" t="s">
        <v>373</v>
      </c>
      <c r="C81" s="144" t="s">
        <v>344</v>
      </c>
      <c r="D81" s="201">
        <v>9</v>
      </c>
    </row>
    <row r="82" spans="1:6" s="47" customFormat="1" ht="39.950000000000003" customHeight="1" x14ac:dyDescent="0.2">
      <c r="A82" s="177">
        <f t="shared" si="4"/>
        <v>10.179999999999996</v>
      </c>
      <c r="B82" s="184" t="s">
        <v>374</v>
      </c>
      <c r="C82" s="144" t="s">
        <v>344</v>
      </c>
      <c r="D82" s="201">
        <v>7</v>
      </c>
    </row>
    <row r="83" spans="1:6" s="47" customFormat="1" ht="30" customHeight="1" x14ac:dyDescent="0.2">
      <c r="A83" s="177">
        <f t="shared" si="4"/>
        <v>10.189999999999996</v>
      </c>
      <c r="B83" s="184" t="s">
        <v>375</v>
      </c>
      <c r="C83" s="144" t="s">
        <v>344</v>
      </c>
      <c r="D83" s="201">
        <v>2</v>
      </c>
    </row>
    <row r="84" spans="1:6" s="47" customFormat="1" ht="39.950000000000003" customHeight="1" thickBot="1" x14ac:dyDescent="0.25">
      <c r="A84" s="177">
        <f t="shared" si="4"/>
        <v>10.199999999999996</v>
      </c>
      <c r="B84" s="184" t="s">
        <v>376</v>
      </c>
      <c r="C84" s="144" t="s">
        <v>344</v>
      </c>
      <c r="D84" s="201">
        <v>5</v>
      </c>
    </row>
    <row r="85" spans="1:6" ht="13.5" customHeight="1" thickBot="1" x14ac:dyDescent="0.25">
      <c r="A85" s="132">
        <v>11</v>
      </c>
      <c r="B85" s="148" t="s">
        <v>279</v>
      </c>
      <c r="C85" s="146"/>
      <c r="D85" s="200"/>
      <c r="F85" s="47"/>
    </row>
    <row r="86" spans="1:6" ht="30" customHeight="1" x14ac:dyDescent="0.2">
      <c r="A86" s="145">
        <f>A85+0.01</f>
        <v>11.01</v>
      </c>
      <c r="B86" s="184" t="s">
        <v>323</v>
      </c>
      <c r="C86" s="199" t="s">
        <v>344</v>
      </c>
      <c r="D86" s="196">
        <v>4</v>
      </c>
      <c r="F86" s="164"/>
    </row>
    <row r="87" spans="1:6" ht="20.100000000000001" customHeight="1" x14ac:dyDescent="0.2">
      <c r="A87" s="145">
        <f t="shared" ref="A87:A89" si="5">A86+0.01</f>
        <v>11.02</v>
      </c>
      <c r="B87" s="157" t="s">
        <v>377</v>
      </c>
      <c r="C87" s="199" t="s">
        <v>344</v>
      </c>
      <c r="D87" s="196">
        <v>2</v>
      </c>
      <c r="F87" s="164"/>
    </row>
    <row r="88" spans="1:6" ht="20.100000000000001" customHeight="1" x14ac:dyDescent="0.2">
      <c r="A88" s="145">
        <f t="shared" si="5"/>
        <v>11.03</v>
      </c>
      <c r="B88" s="157" t="s">
        <v>354</v>
      </c>
      <c r="C88" s="199" t="s">
        <v>344</v>
      </c>
      <c r="D88" s="196">
        <v>1</v>
      </c>
    </row>
    <row r="89" spans="1:6" ht="20.100000000000001" customHeight="1" thickBot="1" x14ac:dyDescent="0.25">
      <c r="A89" s="145">
        <f t="shared" si="5"/>
        <v>11.04</v>
      </c>
      <c r="B89" s="157" t="s">
        <v>378</v>
      </c>
      <c r="C89" s="199" t="s">
        <v>344</v>
      </c>
      <c r="D89" s="196">
        <v>1</v>
      </c>
    </row>
    <row r="90" spans="1:6" ht="12.75" customHeight="1" x14ac:dyDescent="0.2">
      <c r="A90" s="138">
        <v>12</v>
      </c>
      <c r="B90" s="139" t="s">
        <v>320</v>
      </c>
      <c r="C90" s="140"/>
      <c r="D90" s="202"/>
    </row>
    <row r="91" spans="1:6" ht="11.1" customHeight="1" thickBot="1" x14ac:dyDescent="0.25">
      <c r="A91" s="203">
        <v>12.01</v>
      </c>
      <c r="B91" s="204" t="s">
        <v>349</v>
      </c>
      <c r="C91" s="136" t="s">
        <v>379</v>
      </c>
      <c r="D91" s="205">
        <v>1</v>
      </c>
    </row>
  </sheetData>
  <sheetProtection formatCells="0" formatColumns="0" formatRows="0" insertColumns="0" insertRows="0" deleteColumns="0" deleteRows="0" selectLockedCells="1"/>
  <mergeCells count="4">
    <mergeCell ref="A3:A4"/>
    <mergeCell ref="B3:B4"/>
    <mergeCell ref="C3:D3"/>
    <mergeCell ref="A1:D2"/>
  </mergeCells>
  <printOptions horizontalCentered="1"/>
  <pageMargins left="0.31496062992125984" right="0.27559055118110237" top="0.39370078740157483" bottom="0.39370078740157483" header="0.31496062992125984" footer="0.27559055118110237"/>
  <pageSetup fitToHeight="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Links xmlns="8B574684-2C79-4A29-8C74-C93A6B92B7A7" xsi:nil="true"/>
    <Status xmlns="8B574684-2C79-4A29-8C74-C93A6B92B7A7">Borrador</Status>
    <Owner xmlns="8B574684-2C79-4A29-8C74-C93A6B92B7A7">
      <UserInfo>
        <DisplayName/>
        <AccountId xsi:nil="true"/>
        <AccountType/>
      </UserInfo>
    </Own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 del área de trabajo del proyecto" ma:contentTypeID="0x0101008A98423170284BEEB635F43C3CF4E98B004164CACF6705AE4F9153FBA795DAFB17" ma:contentTypeVersion="0" ma:contentTypeDescription="" ma:contentTypeScope="" ma:versionID="4f01f9038ba4841948027ac2ae7c0bb9">
  <xsd:schema xmlns:xsd="http://www.w3.org/2001/XMLSchema" xmlns:p="http://schemas.microsoft.com/office/2006/metadata/properties" xmlns:ns2="8B574684-2C79-4A29-8C74-C93A6B92B7A7" targetNamespace="http://schemas.microsoft.com/office/2006/metadata/properties" ma:root="true" ma:fieldsID="17d4e144dc1f0e14fae1ee80e62997a3" ns2:_="">
    <xsd:import namespace="8B574684-2C79-4A29-8C74-C93A6B92B7A7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Status" minOccurs="0"/>
                <xsd:element ref="ns2:Links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574684-2C79-4A29-8C74-C93A6B92B7A7" elementFormDefault="qualified">
    <xsd:import namespace="http://schemas.microsoft.com/office/2006/documentManagement/types"/>
    <xsd:element name="Owner" ma:index="8" nillable="true" ma:displayName="Propietario" ma:list="UserInfo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atus" ma:index="9" nillable="true" ma:displayName="Estado" ma:default="Borrador" ma:internalName="Status">
      <xsd:simpleType>
        <xsd:restriction base="dms:Choice">
          <xsd:enumeration value="Borrador"/>
          <xsd:enumeration value="Listo para revisión"/>
          <xsd:enumeration value="Final"/>
        </xsd:restriction>
      </xsd:simpleType>
    </xsd:element>
    <xsd:element name="Links" ma:index="10" nillable="true" ma:displayName="Vínculos" ma:internalName="Links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45B2E16A-1863-4D11-B689-B4974D43EC4A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8B574684-2C79-4A29-8C74-C93A6B92B7A7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BE6E1C2-B433-4646-A5F9-ACC7DDB97B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D73DDF-577B-4B37-8430-BBFC890576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574684-2C79-4A29-8C74-C93A6B92B7A7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Precio Unitario Fijo - AIU</vt:lpstr>
      <vt:lpstr>OBRA CIVIL</vt:lpstr>
      <vt:lpstr>'OBRA CIVIL'!Área_de_impresión</vt:lpstr>
      <vt:lpstr>'Precio Unitario Fijo - AIU'!Área_de_impresión</vt:lpstr>
      <vt:lpstr>'OBRA CIVIL'!Títulos_a_imprimir</vt:lpstr>
      <vt:lpstr>'Precio Unitario Fijo - AIU'!Títulos_a_imprimir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TAVOX</dc:creator>
  <cp:lastModifiedBy>Usuario</cp:lastModifiedBy>
  <cp:lastPrinted>2020-01-23T15:57:39Z</cp:lastPrinted>
  <dcterms:created xsi:type="dcterms:W3CDTF">2009-09-11T15:44:19Z</dcterms:created>
  <dcterms:modified xsi:type="dcterms:W3CDTF">2020-01-23T16:00:20Z</dcterms:modified>
</cp:coreProperties>
</file>